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2" activeTab="16"/>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基本支出预算表04!$A$9:$X$49</definedName>
    <definedName name="_xlnm._FilterDatabase" localSheetId="7" hidden="1">'项目支出预算表05-1'!$A$8:$W$23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<sst xmlns="http://schemas.openxmlformats.org/spreadsheetml/2006/main" count="1211" uniqueCount="491">
  <si>
    <t>预算01-1表</t>
  </si>
  <si>
    <t>2025年部门财务收支预算总表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</si>
  <si>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</si>
  <si>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</si>
  <si>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</si>
  <si>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</si>
  <si>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</si>
  <si>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</si>
  <si>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</si>
  <si>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</si>
  <si>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</si>
  <si>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</si>
  <si>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</si>
  <si>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</si>
  <si>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</si>
  <si>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</si>
  <si>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</si>
  <si>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</si>
  <si>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</si>
  <si>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</si>
  <si>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</si>
  <si>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</si>
  <si>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</si>
  <si>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</si>
  <si>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</si>
  <si>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</si>
  <si>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</si>
  <si>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</si>
  <si>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</si>
  <si>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</si>
  <si>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</si>
  <si>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</si>
  <si>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</si>
  <si>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</si>
  <si>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</si>
  <si>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</si>
  <si>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</si>
  <si>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</si>
  <si>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</si>
  <si>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</si>
  <si>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</si>
  <si>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</si>
  <si>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</si>
  <si>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</si>
  <si>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</si>
  <si>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</si>
  <si>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</si>
  <si>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</si>
  <si>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</si>
  <si>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</si>
  <si>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</si>
  <si>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</si>
  <si>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</si>
  <si>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</si>
  <si>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</si>
  <si>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</si>
  <si>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</si>
  <si>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</si>
  <si>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</si>
  <si>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</si>
  <si>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</si>
  <si>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</si>
  <si>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</si>
  <si>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</si>
  <si>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</si>
  <si>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</si>
  <si>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</si>
  <si>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</si>
  <si>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</si>
  <si>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</si>
  <si>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</si>
  <si>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121001</t>
  </si>
  <si>
    <t>德钦县自然资源局</t>
  </si>
  <si>
    <t>预算01-3表</t>
  </si>
  <si>
    <t>2025年部门支出预算表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</si>
  <si>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</si>
  <si>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</si>
  <si>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</si>
  <si>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</si>
  <si>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</si>
  <si>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</si>
  <si>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</si>
  <si>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</si>
  <si>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</si>
  <si>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</si>
  <si>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</si>
  <si>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</si>
  <si>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</si>
  <si>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</si>
  <si>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2080505</t>
  </si>
  <si>
    <t>2080506</t>
  </si>
  <si>
    <t>210</t>
  </si>
  <si>
    <t>卫生健康支出</t>
  </si>
  <si>
    <t>21011</t>
  </si>
  <si>
    <t>2101101</t>
  </si>
  <si>
    <t>2101102</t>
  </si>
  <si>
    <t>2101103</t>
  </si>
  <si>
    <t>2101199</t>
  </si>
  <si>
    <t>220</t>
  </si>
  <si>
    <t>自然资源海洋气象等支出</t>
  </si>
  <si>
    <t>22001</t>
  </si>
  <si>
    <t>2200101</t>
  </si>
  <si>
    <t>22099</t>
  </si>
  <si>
    <t>2209999</t>
  </si>
  <si>
    <t>221</t>
  </si>
  <si>
    <t>住房保障支出</t>
  </si>
  <si>
    <t>22102</t>
  </si>
  <si>
    <t>2210201</t>
  </si>
  <si>
    <t>224</t>
  </si>
  <si>
    <t>灾害防治及应急管理支出</t>
  </si>
  <si>
    <t>22406</t>
  </si>
  <si>
    <t>2240601</t>
  </si>
  <si>
    <t>合  计</t>
  </si>
  <si>
    <t>预算02-1表</t>
  </si>
  <si>
    <t>2025年财政拨款收支预算总表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</si>
  <si>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</si>
  <si>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</si>
  <si>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</si>
  <si>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</si>
  <si>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</si>
  <si>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</si>
  <si>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</si>
  <si>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</si>
  <si>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</si>
  <si>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</si>
  <si>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</si>
  <si>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</si>
  <si>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</si>
  <si>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</si>
  <si>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</si>
  <si>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</si>
  <si>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</si>
  <si>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</si>
  <si>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</si>
  <si>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</si>
  <si>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</si>
  <si>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</si>
  <si>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</si>
  <si>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</si>
  <si>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</si>
  <si>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</si>
  <si>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</si>
  <si>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</si>
  <si>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</si>
  <si>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</si>
  <si>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</si>
  <si>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</si>
  <si>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</si>
  <si>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</si>
  <si>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</si>
  <si>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</si>
  <si>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</si>
  <si>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</si>
  <si>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</si>
  <si>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</si>
  <si>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</si>
  <si>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</si>
  <si>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</si>
  <si>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</si>
  <si>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</si>
  <si>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</si>
  <si>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行政事业单位养老支出</t>
  </si>
  <si>
    <t>机关事业单位基本养老保险缴费支出</t>
  </si>
  <si>
    <t>行政事业单位医疗</t>
  </si>
  <si>
    <t>行政单位医疗</t>
  </si>
  <si>
    <t>事业单位医疗</t>
  </si>
  <si>
    <t>公务员医疗补助</t>
  </si>
  <si>
    <t>其他行政事业单位医疗支出</t>
  </si>
  <si>
    <t>自然资源事务</t>
  </si>
  <si>
    <t>行政运行</t>
  </si>
  <si>
    <t>其他自然资源海洋气象等支出</t>
  </si>
  <si>
    <t>住房改革支出</t>
  </si>
  <si>
    <t>住房公积金</t>
  </si>
  <si>
    <t>自然灾害防治</t>
  </si>
  <si>
    <t>地质灾害防治</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</si>
  <si>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</si>
  <si>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</si>
  <si>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</si>
  <si>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</si>
  <si>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</si>
  <si>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</si>
  <si>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</si>
  <si>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</si>
  <si>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</si>
  <si>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</si>
  <si>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</si>
  <si>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</si>
  <si>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</si>
  <si>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</si>
  <si>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</si>
  <si>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</si>
  <si>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</si>
  <si>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</si>
  <si>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</si>
  <si>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</si>
  <si>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</si>
  <si>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</si>
  <si>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</si>
  <si>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</si>
  <si>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</si>
  <si>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</si>
  <si>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</si>
  <si>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</si>
  <si>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</si>
  <si>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533422210000000018293</t>
  </si>
  <si>
    <t>行政人员工资支出</t>
  </si>
  <si>
    <t>30101</t>
  </si>
  <si>
    <t>基本工资</t>
  </si>
  <si>
    <t>533422210000000018294</t>
  </si>
  <si>
    <t>事业人员工资支出</t>
  </si>
  <si>
    <t>30102</t>
  </si>
  <si>
    <t>津贴补贴</t>
  </si>
  <si>
    <t>30103</t>
  </si>
  <si>
    <t>奖金</t>
  </si>
  <si>
    <t>533422231100001423007</t>
  </si>
  <si>
    <t>公务员基础绩效奖</t>
  </si>
  <si>
    <t>30107</t>
  </si>
  <si>
    <t>绩效工资</t>
  </si>
  <si>
    <t>533422241100002169497</t>
  </si>
  <si>
    <t>事业人员规范后绩效奖</t>
  </si>
  <si>
    <t>533422210000000018295</t>
  </si>
  <si>
    <t>社会保障缴费</t>
  </si>
  <si>
    <t>30108</t>
  </si>
  <si>
    <t>机关事业单位基本养老保险缴费</t>
  </si>
  <si>
    <t>机关事业单位职业年金缴费支出</t>
  </si>
  <si>
    <t>30109</t>
  </si>
  <si>
    <t>职业年金缴费</t>
  </si>
  <si>
    <t>30110</t>
  </si>
  <si>
    <t>职工基本医疗保险缴费</t>
  </si>
  <si>
    <t>30111</t>
  </si>
  <si>
    <t>公务员医疗补助缴费</t>
  </si>
  <si>
    <t>30112</t>
  </si>
  <si>
    <t>其他社会保障缴费</t>
  </si>
  <si>
    <t>533422210000000018296</t>
  </si>
  <si>
    <t>30113</t>
  </si>
  <si>
    <t>533422241100002169498</t>
  </si>
  <si>
    <t>30217</t>
  </si>
  <si>
    <t>533422210000000018304</t>
  </si>
  <si>
    <t>一般公用经费</t>
  </si>
  <si>
    <t>30205</t>
  </si>
  <si>
    <t>水费</t>
  </si>
  <si>
    <t>30201</t>
  </si>
  <si>
    <t>办公费</t>
  </si>
  <si>
    <t>30211</t>
  </si>
  <si>
    <t>差旅费</t>
  </si>
  <si>
    <t>533422210000000018303</t>
  </si>
  <si>
    <t>工会经费</t>
  </si>
  <si>
    <t>30228</t>
  </si>
  <si>
    <t>30229</t>
  </si>
  <si>
    <t>福利费</t>
  </si>
  <si>
    <t>533422241100002169520</t>
  </si>
  <si>
    <t>体检费</t>
  </si>
  <si>
    <t>533422210000000018299</t>
  </si>
  <si>
    <t>公务用车运行维护费</t>
  </si>
  <si>
    <t>30231</t>
  </si>
  <si>
    <t>533422210000000018301</t>
  </si>
  <si>
    <t>行政公务交通补贴</t>
  </si>
  <si>
    <t>30239</t>
  </si>
  <si>
    <t>其他交通费用</t>
  </si>
  <si>
    <t>533422221100000458964</t>
  </si>
  <si>
    <t>公务用车租赁费</t>
  </si>
  <si>
    <t>533422241100002165636</t>
  </si>
  <si>
    <t>临聘人员经费</t>
  </si>
  <si>
    <t>30199</t>
  </si>
  <si>
    <t>其他工资福利支出</t>
  </si>
  <si>
    <t>预算05-1表</t>
  </si>
  <si>
    <t>2025年部门项目支出预算表</t>
  </si>
  <si>
    <t>项目分类</t>
  </si>
  <si>
    <t>项目单位</t>
  </si>
  <si>
    <t>经济科目编码</t>
  </si>
  <si>
    <t>经济科目名称</t>
  </si>
  <si>
    <t>本年拨款</t>
  </si>
  <si>
    <t>其中：本次下达</t>
  </si>
  <si>
    <t>德钦县不动产登记应用系统运行维护工作经费</t>
  </si>
  <si>
    <t>专项业务类</t>
  </si>
  <si>
    <t>533422221100000425045</t>
  </si>
  <si>
    <t>30227</t>
  </si>
  <si>
    <t>委托业务费</t>
  </si>
  <si>
    <t>德钦县地质灾害及应急处置工作经费</t>
  </si>
  <si>
    <t>533422221100000425143</t>
  </si>
  <si>
    <t>德钦县地质灾害群测群防监测员补助经费</t>
  </si>
  <si>
    <t>533422210000000018279</t>
  </si>
  <si>
    <t>30399</t>
  </si>
  <si>
    <t>其他对个人和家庭的补助</t>
  </si>
  <si>
    <t>耕地用途管制工作经费</t>
  </si>
  <si>
    <t>事业发展类</t>
  </si>
  <si>
    <t>533422231100001172870</t>
  </si>
  <si>
    <t>购买德钦县农村不动产权证书经费</t>
  </si>
  <si>
    <t>533422241100002155521</t>
  </si>
  <si>
    <t>30299</t>
  </si>
  <si>
    <t>其他商品和服务支出</t>
  </si>
  <si>
    <t>预算05-2表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</si>
  <si>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</si>
  <si>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</si>
  <si>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</si>
  <si>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</si>
  <si>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</si>
  <si>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</si>
  <si>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</si>
  <si>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</si>
  <si>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</si>
  <si>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</si>
  <si>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</si>
  <si>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进一步做好我县汛期地质灾害排查巡查，抓好汛期地灾再排查工作。继续对辖区内地质灾害隐患点进行深入再巡查、再排查，做到不留死角，不留盲区</t>
  </si>
  <si>
    <t>产出指标</t>
  </si>
  <si>
    <t>数量指标</t>
  </si>
  <si>
    <t>开展汛期地质灾害应急排查次数</t>
  </si>
  <si>
    <t>&gt;=</t>
  </si>
  <si>
    <t>100</t>
  </si>
  <si>
    <t>次</t>
  </si>
  <si>
    <t>定量指标</t>
  </si>
  <si>
    <t>开展汛期地质灾害应急排查次数不少于100次</t>
  </si>
  <si>
    <t>值守值班</t>
  </si>
  <si>
    <t>月</t>
  </si>
  <si>
    <t>汛期值守值班不少于5个月</t>
  </si>
  <si>
    <t>质量指标</t>
  </si>
  <si>
    <t>汛期地质灾害排查覆盖率</t>
  </si>
  <si>
    <t>95</t>
  </si>
  <si>
    <t>%</t>
  </si>
  <si>
    <t>汛期地质灾害排查覆盖率大于95%</t>
  </si>
  <si>
    <t>时效指标</t>
  </si>
  <si>
    <t>地质灾害应急处置响应时间</t>
  </si>
  <si>
    <t>&lt;=</t>
  </si>
  <si>
    <t>小时</t>
  </si>
  <si>
    <t>地质灾害应急处置响应时间不低于2小时内</t>
  </si>
  <si>
    <t>资金执行率进度要求</t>
  </si>
  <si>
    <t>年-月-日</t>
  </si>
  <si>
    <t>2025年12月31日前完成资金执行进度要求</t>
  </si>
  <si>
    <t>成本指标</t>
  </si>
  <si>
    <t>经济成本指标</t>
  </si>
  <si>
    <t>=</t>
  </si>
  <si>
    <t>万元</t>
  </si>
  <si>
    <t>经济成本2万元</t>
  </si>
  <si>
    <t>效益指标</t>
  </si>
  <si>
    <t>社会效益</t>
  </si>
  <si>
    <t>保障人民群众的生命财产安全</t>
  </si>
  <si>
    <t>挽回经济损失</t>
  </si>
  <si>
    <t>是/否</t>
  </si>
  <si>
    <t>定性指标</t>
  </si>
  <si>
    <t>挽回经济损失保障人民群众的生命财产安全</t>
  </si>
  <si>
    <t>生态效益</t>
  </si>
  <si>
    <t>减少生态破坏</t>
  </si>
  <si>
    <t>进一步减少</t>
  </si>
  <si>
    <t>进一步减少生态破坏</t>
  </si>
  <si>
    <t>可持续影响</t>
  </si>
  <si>
    <t>建立健全应急灾害长期管理机制</t>
  </si>
  <si>
    <t>健全</t>
  </si>
  <si>
    <t>满意度指标</t>
  </si>
  <si>
    <t>服务对象满意度</t>
  </si>
  <si>
    <t>人民群众满意度</t>
  </si>
  <si>
    <t>80</t>
  </si>
  <si>
    <t>人民群众满意度不低于80%</t>
  </si>
  <si>
    <t>鼓励群测群防员做好汛期“三查”工作，给予全县281名群测群防员补助资金每人每年500元。</t>
  </si>
  <si>
    <t>培训群防群测监测员</t>
  </si>
  <si>
    <t>281</t>
  </si>
  <si>
    <t>人</t>
  </si>
  <si>
    <t>培训群防群测监测员不少于281人</t>
  </si>
  <si>
    <t>培训群防群测监测员覆盖率</t>
  </si>
  <si>
    <t>培训群防群测监测员覆盖率不少于95%</t>
  </si>
  <si>
    <t>地质灾害监测员补助率</t>
  </si>
  <si>
    <t>全年12个月地质灾害气象风险预警提示</t>
  </si>
  <si>
    <t>完成资金执行率</t>
  </si>
  <si>
    <t>2025年12月31日</t>
  </si>
  <si>
    <t>2024年12月31日前完成资金拨付</t>
  </si>
  <si>
    <t>14.05</t>
  </si>
  <si>
    <t>经济成本14.05万元</t>
  </si>
  <si>
    <t>项</t>
  </si>
  <si>
    <t>避免或最大限度减轻突发性地质灾害造成的人员伤亡和财产损失的工作目标。</t>
  </si>
  <si>
    <t>对地质灾害重点地区重点监测，减少生态破坏</t>
  </si>
  <si>
    <t>减少经济损失</t>
  </si>
  <si>
    <t>达到高效有序地做好突发性地质灾害防御和应急处置工作减少经济损失</t>
  </si>
  <si>
    <t>较满意</t>
  </si>
  <si>
    <t>确保年度耕地面积不减少，牢牢守住我县11.9277万亩耕地保护红线和7.03万亩永久基本农田保护底线，确保到年底顺利完成耕地保护和粮食安全责任考核</t>
  </si>
  <si>
    <t>保障全县永久基本农田</t>
  </si>
  <si>
    <t>7.03</t>
  </si>
  <si>
    <t>万亩</t>
  </si>
  <si>
    <t>保障全县永久基本农田7.03万亩及以上</t>
  </si>
  <si>
    <t>保障全县耕地保有量</t>
  </si>
  <si>
    <t>11.9277</t>
  </si>
  <si>
    <t>保障全县耕地保有量11.9277万亩</t>
  </si>
  <si>
    <t>耕地用途管制工作</t>
  </si>
  <si>
    <t>通过上级考核</t>
  </si>
  <si>
    <t>耕地用途管制工作通过上级考核</t>
  </si>
  <si>
    <t>耕地用途管制工作2025年12月31日前完成</t>
  </si>
  <si>
    <t>社会成本指标</t>
  </si>
  <si>
    <t>耕地用途管制工作成本5万元</t>
  </si>
  <si>
    <t>耕地数量、农民收入</t>
  </si>
  <si>
    <t>确保耕地数量、提高农民收入</t>
  </si>
  <si>
    <t>水土平衡</t>
  </si>
  <si>
    <t>保持水土平衡</t>
  </si>
  <si>
    <t>85</t>
  </si>
  <si>
    <t>人民群众满意度85%以上</t>
  </si>
  <si>
    <t>圆满完成德钦县农村不动产确权登记制证、发证。</t>
  </si>
  <si>
    <t>完成德钦县农村不动产确权登记制证</t>
  </si>
  <si>
    <t>10000</t>
  </si>
  <si>
    <t>个</t>
  </si>
  <si>
    <t>完成德钦县农村不动产确权登记制证1万本</t>
  </si>
  <si>
    <t>农村不动产确权登记制证合格率</t>
  </si>
  <si>
    <t>农村不动产确权登记制证合格率95%</t>
  </si>
  <si>
    <t>农村不动产确权登记制证完成时间</t>
  </si>
  <si>
    <t>2025年12月31日前</t>
  </si>
  <si>
    <t>2024年12月31日前农村不动产确权登记制证完成</t>
  </si>
  <si>
    <t>2024年12月31日前资金执行率进度要求</t>
  </si>
  <si>
    <t>购买德钦县农村不动产权证书经费3万元</t>
  </si>
  <si>
    <t>完成农村不动产确权登记制证发证工作，明确权重不动产权证</t>
  </si>
  <si>
    <t>进一步明确</t>
  </si>
  <si>
    <t>进一步明确完成农村不动产确权登记制证发证工作，明确权重不动产权证</t>
  </si>
  <si>
    <t>建立农村不动产登记，实现县、州、省、国家数据交汇</t>
  </si>
  <si>
    <t>进一步加快</t>
  </si>
  <si>
    <t>进一步加快建立农村不动产登记，实现县、州、省、国家数据交汇</t>
  </si>
  <si>
    <t>人民群众对制证发证工作满意度</t>
  </si>
  <si>
    <t>90</t>
  </si>
  <si>
    <t>人民群众对制证发证工作满意度90%</t>
  </si>
  <si>
    <t>目标：保持不动产登记系统正常运行，实现德钦县不动产登记业务按时按质完成。</t>
  </si>
  <si>
    <t>不动产系统应用维护次数</t>
  </si>
  <si>
    <t>一年不动产系统应用维护次数不少于3次</t>
  </si>
  <si>
    <t>系统正常运转率</t>
  </si>
  <si>
    <t>99</t>
  </si>
  <si>
    <t>系统正常运转率为99%以上</t>
  </si>
  <si>
    <t>系统故障修复响应时间</t>
  </si>
  <si>
    <t>8</t>
  </si>
  <si>
    <t>系统故障修复响应时间不超过8个小时</t>
  </si>
  <si>
    <t>2023年12月31日前完成支付</t>
  </si>
  <si>
    <t>13</t>
  </si>
  <si>
    <t>提高不动产登记服务工作效率</t>
  </si>
  <si>
    <t>进一步</t>
  </si>
  <si>
    <t>进一步提高不动产登记服务工作效率</t>
  </si>
  <si>
    <t>保证系统正常运行</t>
  </si>
  <si>
    <t>保证系统正常运行大于90%</t>
  </si>
  <si>
    <t>延长系统使用年限</t>
  </si>
  <si>
    <t>年</t>
  </si>
  <si>
    <t>延长系统使用年限至少3年</t>
  </si>
  <si>
    <t>工作人员满意度</t>
  </si>
  <si>
    <t>工作人员满意度为85%以上</t>
  </si>
  <si>
    <t>预算06表</t>
  </si>
  <si>
    <t>2025年政府性基金预算支出预算表</t>
  </si>
  <si>
    <t>政府性基金预算支出预算表</t>
  </si>
  <si>
    <t>单位名称：全部</t>
  </si>
  <si>
    <t>本年政府性基金预算支出</t>
  </si>
  <si>
    <t>本单位不涉及该项资金</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</si>
  <si>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</si>
  <si>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</si>
  <si>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</si>
  <si>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</si>
  <si>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</si>
  <si>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</si>
  <si>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</si>
  <si>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</si>
  <si>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</si>
  <si>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</si>
  <si>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</si>
  <si>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德钦县自然资源局车辆保险</t>
  </si>
  <si>
    <t>C1804010201 机动车保险服务</t>
  </si>
  <si>
    <t>辆</t>
  </si>
  <si>
    <t>预算08表</t>
  </si>
  <si>
    <t>2025年政府购买服务预算表</t>
  </si>
  <si>
    <t>政府购买服务项目</t>
  </si>
  <si>
    <t>政府购买服务指导性目录代码</t>
  </si>
  <si>
    <t>所属服务类别</t>
  </si>
  <si>
    <t>所属服务领域</t>
  </si>
  <si>
    <t>购买内容简述</t>
  </si>
  <si>
    <t>备注：本单位无政府购买服务</t>
  </si>
  <si>
    <t>2025年对下转移支付预算表</t>
  </si>
  <si>
    <t>单位名称（项目）</t>
  </si>
  <si>
    <t>政府性基金</t>
  </si>
  <si>
    <t>德钦县</t>
  </si>
  <si>
    <t>预算09-2表</t>
  </si>
  <si>
    <t>2025年对下转移支付绩效目标表</t>
  </si>
  <si>
    <t/>
  </si>
  <si>
    <t>预算10表</t>
  </si>
  <si>
    <t>2025年新增资产配置表</t>
  </si>
  <si>
    <t>资产类别</t>
  </si>
  <si>
    <t>资产分类代码.名称</t>
  </si>
  <si>
    <t>资产名称</t>
  </si>
  <si>
    <t>计量单位</t>
  </si>
  <si>
    <t>财政部门批复数（元）</t>
  </si>
  <si>
    <t>单价</t>
  </si>
  <si>
    <t>金额</t>
  </si>
  <si>
    <t>预算11表</t>
  </si>
  <si>
    <t>2025年上级补助项目支出预算表</t>
  </si>
  <si>
    <t>上级补助</t>
  </si>
  <si>
    <t>预算12表</t>
  </si>
  <si>
    <t>2025年部门项目中期规划预算表</t>
  </si>
  <si>
    <t>项目级次</t>
  </si>
  <si>
    <t>2025年</t>
  </si>
  <si>
    <t>2026年</t>
  </si>
  <si>
    <t>2027年</t>
  </si>
  <si>
    <t>311 专项业务类</t>
  </si>
  <si>
    <t>本级</t>
  </si>
  <si>
    <t>313 事业发展类</t>
  </si>
  <si>
    <t>补充说明:2026年、2027年财政没有安排对应的项目支出。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</si>
</sst>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4">
    <font>
      <sz val="11"/>
      <color theme="1"/>
      <name val="宋体"/>
      <charset val="134"/>
      <scheme val="minor"/>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0"/>
      <color theme="1"/>
      <name val="宋体"/>
      <charset val="134"/>
    </font>
    <font>
      <sz val="9"/>
      <color theme="1"/>
      <name val="宋体"/>
      <charset val="134"/>
    </font>
    <font>
      <b/>
      <sz val="23"/>
      <color theme="1"/>
      <name val="宋体"/>
      <charset val="134"/>
    </font>
    <font>
      <sz val="11"/>
      <color theme="1"/>
      <name val="宋体"/>
      <charset val="134"/>
    </font>
    <font>
      <sz val="10"/>
      <color rgb="FFFFFFFF"/>
      <name val="宋体"/>
      <charset val="134"/>
    </font>
    <font>
      <b/>
      <sz val="21"/>
      <color rgb="FF000000"/>
      <name val="宋体"/>
      <charset val="134"/>
    </font>
    <font>
      <sz val="22"/>
      <color theme="1"/>
      <name val="方正小标宋简体"/>
      <charset val="134"/>
    </font>
    <font>
      <sz val="18"/>
      <color theme="1"/>
      <name val="Microsoft Sans Serif"/>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sz val="10"/>
      <color theme="1"/>
      <name val="Arial"/>
      <charset val="134"/>
    </font>
    <font>
      <sz val="28"/>
      <color rgb="FF000000"/>
      <name val="宋体"/>
      <charset val="134"/>
    </font>
    <font>
      <sz val="10"/>
      <color theme="1"/>
      <name val="Microsoft YaHei UI"/>
      <charset val="134"/>
    </font>
    <font>
      <sz val="30"/>
      <color rgb="FF000000"/>
      <name val="宋体"/>
      <charset val="134"/>
    </font>
    <font>
      <sz val="19"/>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1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1" fillId="0" borderId="0" applyNumberFormat="0" applyFill="0" applyBorder="0" applyAlignment="0" applyProtection="0">
      <alignment vertical="center"/>
    </xf>
    <xf numFmtId="0" fontId="32" fillId="4" borderId="17" applyNumberFormat="0" applyAlignment="0" applyProtection="0">
      <alignment vertical="center"/>
    </xf>
    <xf numFmtId="0" fontId="33" fillId="5" borderId="18" applyNumberFormat="0" applyAlignment="0" applyProtection="0">
      <alignment vertical="center"/>
    </xf>
    <xf numFmtId="0" fontId="34" fillId="5" borderId="17" applyNumberFormat="0" applyAlignment="0" applyProtection="0">
      <alignment vertical="center"/>
    </xf>
    <xf numFmtId="0" fontId="35" fillId="6" borderId="19" applyNumberFormat="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43" fillId="0" borderId="7">
      <alignment horizontal="right" vertical="center"/>
    </xf>
    <xf numFmtId="49" fontId="43" fillId="0" borderId="7">
      <alignment horizontal="left" vertical="center" wrapText="1"/>
    </xf>
    <xf numFmtId="176" fontId="43" fillId="0" borderId="7">
      <alignment horizontal="right" vertical="center"/>
    </xf>
    <xf numFmtId="177" fontId="43" fillId="0" borderId="7">
      <alignment horizontal="right" vertical="center"/>
    </xf>
    <xf numFmtId="178" fontId="43" fillId="0" borderId="7">
      <alignment horizontal="right" vertical="center"/>
    </xf>
    <xf numFmtId="179" fontId="43" fillId="0" borderId="7">
      <alignment horizontal="right" vertical="center"/>
    </xf>
    <xf numFmtId="10" fontId="43" fillId="0" borderId="7">
      <alignment horizontal="right" vertical="center"/>
    </xf>
    <xf numFmtId="180" fontId="43" fillId="0" borderId="7">
      <alignment horizontal="right" vertical="center"/>
    </xf>
  </cellStyleXfs>
  <cellXfs count="251">
    <xf numFmtId="0" fontId="0" fillId="0" borderId="0" xfId="0" applyBorder="1" applyAlignment="1" applyProtection="1">
      <alignment vertical="center"/>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1" fillId="0" borderId="0" xfId="0" applyFont="1" applyAlignment="1">
      <alignment horizontal="right"/>
      <protection locked="0"/>
    </xf>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4" fontId="4" fillId="0" borderId="7" xfId="0" applyNumberFormat="1" applyFont="1" applyBorder="1" applyAlignment="1">
      <alignment horizontal="right" vertical="center" wrapText="1"/>
      <protection locked="0"/>
    </xf>
    <xf numFmtId="49" fontId="7" fillId="0" borderId="7" xfId="50" applyFont="1">
      <alignment horizontal="left" vertical="center" wrapText="1"/>
    </xf>
    <xf numFmtId="0" fontId="7" fillId="0" borderId="2" xfId="0" applyFont="1" applyBorder="1" applyAlignment="1">
      <alignment horizontal="center" vertical="center" wrapText="1"/>
      <protection locked="0"/>
    </xf>
    <xf numFmtId="0" fontId="7" fillId="0" borderId="3" xfId="0" applyFont="1" applyBorder="1" applyAlignment="1">
      <alignment horizontal="left" vertical="center" wrapText="1"/>
      <protection locked="0"/>
    </xf>
    <xf numFmtId="0" fontId="7" fillId="0" borderId="4" xfId="0" applyFont="1" applyBorder="1" applyAlignment="1">
      <alignment horizontal="left" vertical="center" wrapText="1"/>
      <protection locked="0"/>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6" fillId="0" borderId="7" xfId="0" applyFont="1" applyBorder="1" applyAlignment="1">
      <alignment horizontal="center" vertical="center" wrapText="1"/>
      <protection locked="0"/>
    </xf>
    <xf numFmtId="0" fontId="7" fillId="0" borderId="7" xfId="0" applyFont="1" applyBorder="1" applyAlignment="1" applyProtection="1">
      <alignment horizontal="left" vertical="center"/>
    </xf>
    <xf numFmtId="0" fontId="6" fillId="0" borderId="2" xfId="0" applyFont="1" applyBorder="1" applyAlignment="1">
      <alignment horizontal="center" vertical="center" wrapText="1"/>
      <protection locked="0"/>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4" fillId="0" borderId="7" xfId="0" applyFont="1" applyBorder="1" applyAlignment="1">
      <alignment horizontal="right" vertical="center" wrapText="1"/>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6"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right" vertical="center"/>
    </xf>
    <xf numFmtId="0" fontId="4" fillId="0" borderId="7" xfId="0" applyFont="1" applyBorder="1" applyAlignment="1">
      <alignment horizontal="right" vertical="center"/>
      <protection locked="0"/>
    </xf>
    <xf numFmtId="0" fontId="4" fillId="0" borderId="2" xfId="0" applyFont="1" applyBorder="1" applyAlignment="1">
      <alignment horizontal="center" vertical="center" wrapText="1"/>
      <protection locked="0"/>
    </xf>
    <xf numFmtId="0" fontId="4" fillId="0" borderId="3" xfId="0" applyFont="1" applyBorder="1" applyAlignment="1">
      <alignment horizontal="center" vertical="center" wrapText="1"/>
      <protection locked="0"/>
    </xf>
    <xf numFmtId="0" fontId="4" fillId="0" borderId="4" xfId="0" applyFont="1" applyBorder="1" applyAlignment="1">
      <alignment horizontal="center" vertical="center" wrapText="1"/>
      <protection locked="0"/>
    </xf>
    <xf numFmtId="0" fontId="8" fillId="0" borderId="0" xfId="0" applyFont="1" applyAlignment="1">
      <alignment horizontal="center" vertical="center"/>
      <protection locked="0"/>
    </xf>
    <xf numFmtId="0" fontId="7" fillId="0" borderId="0" xfId="0" applyFont="1" applyAlignment="1">
      <alignment horizontal="left" vertical="center"/>
      <protection locked="0"/>
    </xf>
    <xf numFmtId="0" fontId="6" fillId="0" borderId="0" xfId="0" applyFont="1" applyAlignment="1" applyProtection="1">
      <alignment vertical="center"/>
    </xf>
    <xf numFmtId="0" fontId="5" fillId="0" borderId="7" xfId="0" applyFont="1" applyBorder="1" applyAlignment="1">
      <alignment horizontal="center" vertical="center"/>
      <protection locked="0"/>
    </xf>
    <xf numFmtId="0" fontId="4" fillId="0" borderId="7" xfId="0" applyFont="1" applyBorder="1" applyAlignment="1">
      <alignment horizontal="left" vertical="center" wrapText="1"/>
      <protection locked="0"/>
    </xf>
    <xf numFmtId="0" fontId="4" fillId="0" borderId="7" xfId="0" applyFont="1" applyBorder="1" applyAlignment="1" applyProtection="1">
      <alignment horizontal="center" vertical="center" wrapText="1"/>
    </xf>
    <xf numFmtId="0" fontId="4" fillId="0" borderId="7" xfId="0" applyFont="1" applyBorder="1" applyAlignment="1">
      <alignment horizontal="center" vertical="center"/>
      <protection locked="0"/>
    </xf>
    <xf numFmtId="0" fontId="4" fillId="0" borderId="7" xfId="0" applyFont="1" applyBorder="1" applyAlignment="1">
      <alignment horizontal="center" vertical="center" wrapText="1"/>
      <protection locked="0"/>
    </xf>
    <xf numFmtId="0" fontId="4" fillId="0" borderId="0" xfId="0" applyFont="1" applyAlignment="1">
      <alignment horizontal="right" vertical="center"/>
      <protection locked="0"/>
    </xf>
    <xf numFmtId="0" fontId="1" fillId="0" borderId="0" xfId="0" applyFont="1" applyAlignment="1" applyProtection="1">
      <alignment horizontal="right" vertical="center"/>
    </xf>
    <xf numFmtId="0" fontId="3" fillId="0" borderId="0" xfId="0" applyFont="1" applyAlignment="1">
      <alignment horizontal="center" vertical="center"/>
      <protection locked="0"/>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5" fillId="0" borderId="3" xfId="0" applyFont="1" applyBorder="1" applyAlignment="1">
      <alignment horizontal="center" vertical="center" wrapText="1"/>
      <protection locked="0"/>
    </xf>
    <xf numFmtId="0" fontId="5" fillId="0" borderId="8" xfId="0" applyFont="1" applyBorder="1" applyAlignment="1" applyProtection="1">
      <alignment horizontal="center" vertical="center" wrapText="1"/>
    </xf>
    <xf numFmtId="0" fontId="9" fillId="0" borderId="7" xfId="0" applyFont="1" applyBorder="1" applyAlignment="1">
      <alignment horizontal="center" vertical="center"/>
      <protection locked="0"/>
    </xf>
    <xf numFmtId="0" fontId="9" fillId="0" borderId="7" xfId="0" applyFont="1" applyBorder="1" applyAlignment="1" applyProtection="1">
      <alignment horizontal="center" vertical="center"/>
    </xf>
    <xf numFmtId="0" fontId="9" fillId="0" borderId="2" xfId="0" applyFont="1" applyBorder="1" applyAlignment="1" applyProtection="1">
      <alignment horizontal="center" vertical="center"/>
    </xf>
    <xf numFmtId="0" fontId="7" fillId="0" borderId="7" xfId="0" applyFont="1" applyBorder="1" applyAlignment="1" applyProtection="1">
      <alignment horizontal="left" vertical="center" wrapText="1"/>
    </xf>
    <xf numFmtId="4" fontId="7" fillId="0" borderId="7" xfId="0" applyNumberFormat="1" applyFont="1" applyBorder="1" applyAlignment="1">
      <alignment horizontal="right" vertical="center"/>
      <protection locked="0"/>
    </xf>
    <xf numFmtId="4" fontId="7" fillId="0" borderId="2" xfId="0" applyNumberFormat="1" applyFont="1" applyBorder="1" applyAlignment="1">
      <alignment horizontal="right" vertical="center"/>
      <protection locked="0"/>
    </xf>
    <xf numFmtId="0" fontId="7" fillId="0" borderId="7"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3" fillId="0" borderId="0" xfId="0" applyFont="1" applyAlignment="1" applyProtection="1">
      <alignment horizontal="center" vertical="center" wrapText="1"/>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11" xfId="0" applyFont="1" applyBorder="1" applyAlignment="1">
      <alignment horizontal="left" vertical="center"/>
      <protection locked="0"/>
    </xf>
    <xf numFmtId="4" fontId="4" fillId="0" borderId="11" xfId="0" applyNumberFormat="1" applyFont="1" applyBorder="1" applyAlignment="1">
      <alignment horizontal="right" vertical="center"/>
      <protection locked="0"/>
    </xf>
    <xf numFmtId="0" fontId="4" fillId="0" borderId="12" xfId="0" applyFont="1" applyBorder="1" applyAlignment="1" applyProtection="1">
      <alignment horizontal="center" vertical="center"/>
    </xf>
    <xf numFmtId="0" fontId="4" fillId="0" borderId="13" xfId="0" applyFont="1" applyBorder="1" applyAlignment="1" applyProtection="1">
      <alignment horizontal="left" vertical="center"/>
    </xf>
    <xf numFmtId="0" fontId="4" fillId="0" borderId="13" xfId="0" applyFont="1" applyBorder="1" applyAlignment="1">
      <alignment horizontal="left" vertical="center"/>
      <protection locked="0"/>
    </xf>
    <xf numFmtId="0" fontId="4" fillId="0" borderId="11" xfId="0" applyFont="1" applyBorder="1" applyAlignment="1" applyProtection="1">
      <alignment horizontal="left" vertical="center"/>
    </xf>
    <xf numFmtId="0" fontId="7" fillId="0" borderId="0" xfId="0" applyFont="1" applyAlignment="1">
      <alignment vertical="top" wrapText="1"/>
      <protection locked="0"/>
    </xf>
    <xf numFmtId="0" fontId="6" fillId="0" borderId="0" xfId="0" applyFont="1" applyAlignment="1" applyProtection="1">
      <alignment wrapText="1"/>
    </xf>
    <xf numFmtId="0" fontId="4" fillId="0" borderId="0" xfId="0" applyFont="1" applyAlignment="1">
      <alignment horizontal="right" vertical="center" wrapText="1"/>
      <protection locked="0"/>
    </xf>
    <xf numFmtId="0" fontId="3" fillId="0" borderId="0" xfId="0" applyFont="1" applyAlignment="1">
      <alignment horizontal="center" vertical="center" wrapText="1"/>
      <protection locked="0"/>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3" xfId="0" applyFont="1" applyBorder="1" applyAlignment="1" applyProtection="1">
      <alignment horizontal="center" vertical="center" wrapText="1"/>
    </xf>
    <xf numFmtId="0" fontId="5" fillId="0" borderId="13" xfId="0" applyFont="1" applyBorder="1" applyAlignment="1">
      <alignment horizontal="center" vertical="center"/>
      <protection locked="0"/>
    </xf>
    <xf numFmtId="0" fontId="5" fillId="0" borderId="13"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4" fontId="4" fillId="0" borderId="7" xfId="0" applyNumberFormat="1" applyFont="1" applyBorder="1" applyAlignment="1">
      <alignment horizontal="right" vertical="center"/>
      <protection locked="0"/>
    </xf>
    <xf numFmtId="0" fontId="4" fillId="0" borderId="0" xfId="0" applyFont="1" applyAlignment="1" applyProtection="1">
      <alignment horizontal="right" vertical="center" wrapText="1"/>
    </xf>
    <xf numFmtId="0" fontId="4" fillId="0" borderId="0" xfId="0" applyFont="1" applyAlignment="1" applyProtection="1">
      <alignment horizontal="right" wrapText="1"/>
    </xf>
    <xf numFmtId="0" fontId="5" fillId="0" borderId="11" xfId="0" applyFont="1" applyBorder="1" applyAlignment="1" applyProtection="1">
      <alignment horizontal="center" vertical="center"/>
    </xf>
    <xf numFmtId="0" fontId="5" fillId="0" borderId="11" xfId="0" applyFont="1" applyBorder="1" applyAlignment="1">
      <alignment horizontal="center" vertical="center"/>
      <protection locked="0"/>
    </xf>
    <xf numFmtId="0" fontId="4" fillId="0" borderId="11" xfId="0" applyFont="1" applyBorder="1" applyAlignment="1" applyProtection="1">
      <alignment horizontal="right" vertical="center"/>
    </xf>
    <xf numFmtId="0" fontId="9" fillId="0" borderId="10" xfId="0" applyFont="1" applyBorder="1" applyAlignment="1">
      <alignment horizontal="center" vertical="center" wrapText="1"/>
      <protection locked="0"/>
    </xf>
    <xf numFmtId="0" fontId="9" fillId="0" borderId="13" xfId="0" applyFont="1" applyBorder="1" applyAlignment="1">
      <alignment horizontal="center" vertical="center"/>
      <protection locked="0"/>
    </xf>
    <xf numFmtId="0" fontId="9" fillId="0" borderId="13" xfId="0" applyFont="1" applyBorder="1" applyAlignment="1">
      <alignment horizontal="center" vertical="center" wrapText="1"/>
      <protection locked="0"/>
    </xf>
    <xf numFmtId="0" fontId="4" fillId="0" borderId="0" xfId="0" applyFont="1" applyAlignment="1" applyProtection="1">
      <alignment horizontal="right"/>
    </xf>
    <xf numFmtId="0" fontId="10" fillId="0" borderId="0" xfId="0" applyFont="1" applyAlignment="1">
      <alignment horizontal="right"/>
      <protection locked="0"/>
    </xf>
    <xf numFmtId="49" fontId="10"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49" fontId="5" fillId="0" borderId="11" xfId="0" applyNumberFormat="1" applyFont="1" applyBorder="1" applyAlignment="1">
      <alignment horizontal="center" vertical="center"/>
      <protection locked="0"/>
    </xf>
    <xf numFmtId="0" fontId="4" fillId="0" borderId="6" xfId="0" applyFont="1" applyBorder="1" applyAlignment="1">
      <alignment horizontal="left" vertical="center" wrapText="1"/>
      <protection locked="0"/>
    </xf>
    <xf numFmtId="4" fontId="4" fillId="0" borderId="11" xfId="0" applyNumberFormat="1" applyFont="1" applyBorder="1" applyAlignment="1">
      <alignment horizontal="right" vertical="center" wrapText="1"/>
      <protection locked="0"/>
    </xf>
    <xf numFmtId="0" fontId="6" fillId="0" borderId="2" xfId="0" applyFont="1" applyBorder="1" applyAlignment="1">
      <alignment horizontal="center" vertical="center"/>
      <protection locked="0"/>
    </xf>
    <xf numFmtId="0" fontId="6" fillId="0" borderId="3" xfId="0" applyFont="1" applyBorder="1" applyAlignment="1">
      <alignment horizontal="center" vertical="center"/>
      <protection locked="0"/>
    </xf>
    <xf numFmtId="0" fontId="6" fillId="0" borderId="4" xfId="0" applyFont="1" applyBorder="1" applyAlignment="1">
      <alignment horizontal="center" vertical="center"/>
      <protection locked="0"/>
    </xf>
    <xf numFmtId="4" fontId="4" fillId="0" borderId="11" xfId="0" applyNumberFormat="1" applyFont="1" applyBorder="1" applyAlignment="1" applyProtection="1">
      <alignment horizontal="right" vertical="center"/>
    </xf>
    <xf numFmtId="4" fontId="4" fillId="0" borderId="11" xfId="0" applyNumberFormat="1" applyFont="1" applyBorder="1" applyAlignment="1" applyProtection="1">
      <alignment horizontal="right" vertical="center" wrapText="1"/>
    </xf>
    <xf numFmtId="0" fontId="6" fillId="0" borderId="0" xfId="0" applyFont="1" applyAlignment="1">
      <alignment vertical="center"/>
      <protection locked="0"/>
    </xf>
    <xf numFmtId="3" fontId="5"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7" xfId="0" applyFont="1" applyBorder="1" applyAlignment="1" applyProtection="1">
      <alignment vertical="center"/>
    </xf>
    <xf numFmtId="0" fontId="7" fillId="0" borderId="7" xfId="0" applyFont="1" applyBorder="1">
      <alignment vertical="top"/>
      <protection locked="0"/>
    </xf>
    <xf numFmtId="31" fontId="6" fillId="0" borderId="7" xfId="0" applyNumberFormat="1" applyFont="1" applyBorder="1" applyAlignment="1" applyProtection="1">
      <alignment horizontal="left" vertical="center"/>
    </xf>
    <xf numFmtId="0" fontId="6"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lignment horizontal="center" vertical="center" wrapText="1"/>
      <protection locked="0"/>
    </xf>
    <xf numFmtId="0" fontId="7" fillId="0" borderId="7" xfId="0" applyFont="1" applyBorder="1" applyAlignment="1">
      <alignment horizontal="left" vertical="top" wrapText="1"/>
      <protection locked="0"/>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2" xfId="0" applyFont="1" applyBorder="1" applyAlignment="1">
      <alignment horizontal="center" vertical="center" wrapText="1"/>
      <protection locked="0"/>
    </xf>
    <xf numFmtId="4" fontId="4" fillId="0" borderId="7" xfId="0" applyNumberFormat="1" applyFont="1" applyBorder="1" applyAlignment="1" applyProtection="1">
      <alignment horizontal="right" vertical="center" wrapText="1"/>
    </xf>
    <xf numFmtId="0" fontId="5" fillId="0" borderId="5" xfId="0" applyFont="1" applyBorder="1" applyAlignment="1">
      <alignment horizontal="center" vertical="center"/>
      <protection locked="0"/>
    </xf>
    <xf numFmtId="4" fontId="4" fillId="0" borderId="7" xfId="0" applyNumberFormat="1" applyFont="1" applyBorder="1" applyAlignment="1" applyProtection="1">
      <alignment horizontal="right" vertical="center"/>
    </xf>
    <xf numFmtId="0" fontId="6"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indent="1"/>
    </xf>
    <xf numFmtId="0" fontId="7" fillId="0" borderId="3" xfId="0" applyFont="1" applyBorder="1" applyAlignment="1">
      <alignment horizontal="left" vertical="center"/>
      <protection locked="0"/>
    </xf>
    <xf numFmtId="0" fontId="7" fillId="0" borderId="4" xfId="0" applyFont="1" applyBorder="1" applyAlignment="1">
      <alignment horizontal="left" vertical="center"/>
      <protection locked="0"/>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6" fillId="0" borderId="0" xfId="0" applyFont="1" applyAlignment="1" applyProtection="1">
      <alignment horizontal="center" wrapText="1"/>
    </xf>
    <xf numFmtId="0" fontId="7" fillId="0" borderId="0" xfId="0" applyFont="1" applyAlignment="1" applyProtection="1"/>
    <xf numFmtId="0" fontId="7" fillId="0" borderId="0" xfId="0" applyFont="1" applyAlignment="1" applyProtection="1">
      <alignment horizontal="right" wrapText="1"/>
    </xf>
    <xf numFmtId="0" fontId="12" fillId="0" borderId="0" xfId="0" applyFont="1" applyAlignment="1">
      <alignment horizontal="center" vertical="center" wrapText="1"/>
      <protection locked="0"/>
    </xf>
    <xf numFmtId="0" fontId="13" fillId="0" borderId="0" xfId="0" applyFont="1" applyAlignment="1" applyProtection="1">
      <alignment horizontal="center" vertical="center" wrapText="1"/>
    </xf>
    <xf numFmtId="0" fontId="6" fillId="0" borderId="0" xfId="0" applyFont="1" applyAlignment="1" applyProtection="1"/>
    <xf numFmtId="0" fontId="9"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14" fillId="0" borderId="7"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4" fontId="7" fillId="0" borderId="7" xfId="0" applyNumberFormat="1" applyFont="1" applyBorder="1" applyAlignment="1" applyProtection="1">
      <alignment horizontal="right" vertical="center"/>
    </xf>
    <xf numFmtId="4" fontId="7" fillId="0" borderId="2" xfId="0" applyNumberFormat="1" applyFont="1" applyBorder="1" applyAlignment="1" applyProtection="1">
      <alignment horizontal="right" vertical="center"/>
    </xf>
    <xf numFmtId="49" fontId="6" fillId="0" borderId="0" xfId="0" applyNumberFormat="1" applyFont="1" applyAlignment="1" applyProtection="1"/>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0" fontId="5" fillId="0" borderId="7" xfId="0" applyFont="1" applyBorder="1" applyAlignment="1" applyProtection="1">
      <alignment horizontal="center" vertical="center"/>
    </xf>
    <xf numFmtId="49" fontId="5" fillId="0" borderId="7" xfId="0" applyNumberFormat="1" applyFont="1" applyBorder="1" applyAlignment="1">
      <alignment horizontal="center" vertical="center"/>
      <protection locked="0"/>
    </xf>
    <xf numFmtId="4" fontId="7" fillId="0" borderId="7" xfId="0" applyNumberFormat="1" applyFont="1" applyBorder="1" applyAlignment="1" applyProtection="1">
      <alignment horizontal="right" vertical="center" wrapText="1"/>
    </xf>
    <xf numFmtId="0" fontId="4" fillId="0" borderId="7" xfId="0" applyFont="1" applyBorder="1" applyAlignment="1" applyProtection="1">
      <alignment horizontal="left" vertical="center" wrapText="1" indent="1"/>
    </xf>
    <xf numFmtId="0" fontId="4" fillId="0" borderId="7" xfId="0" applyFont="1" applyBorder="1" applyAlignment="1" applyProtection="1">
      <alignment horizontal="left" vertical="center" wrapText="1" indent="2"/>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4" fontId="7" fillId="0" borderId="7" xfId="0" applyNumberFormat="1" applyFont="1" applyBorder="1" applyAlignment="1">
      <alignment horizontal="right" vertical="center" wrapText="1"/>
      <protection locked="0"/>
    </xf>
    <xf numFmtId="0" fontId="15" fillId="0" borderId="0" xfId="0" applyFont="1" applyAlignment="1" applyProtection="1">
      <alignment horizontal="center" vertical="center"/>
    </xf>
    <xf numFmtId="0" fontId="16" fillId="0" borderId="0" xfId="0" applyFont="1" applyAlignment="1" applyProtection="1">
      <alignment horizontal="center" vertical="center"/>
    </xf>
    <xf numFmtId="0" fontId="4" fillId="0" borderId="7" xfId="0" applyFont="1" applyBorder="1" applyAlignment="1" applyProtection="1">
      <alignment vertical="center"/>
    </xf>
    <xf numFmtId="4" fontId="4" fillId="0" borderId="7" xfId="0" applyNumberFormat="1"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4" fontId="4" fillId="0" borderId="7" xfId="0" applyNumberFormat="1" applyFont="1" applyBorder="1" applyAlignment="1">
      <alignment vertical="center"/>
      <protection locked="0"/>
    </xf>
    <xf numFmtId="0" fontId="4" fillId="0" borderId="7" xfId="0" applyFont="1" applyBorder="1" applyAlignment="1" applyProtection="1">
      <alignment horizontal="left" vertical="center"/>
    </xf>
    <xf numFmtId="0" fontId="17" fillId="0" borderId="7" xfId="0" applyFont="1" applyBorder="1" applyAlignment="1" applyProtection="1">
      <alignment vertical="center"/>
    </xf>
    <xf numFmtId="0" fontId="17" fillId="0" borderId="7" xfId="0" applyFont="1" applyBorder="1" applyAlignment="1" applyProtection="1">
      <alignment horizontal="center" vertical="center"/>
    </xf>
    <xf numFmtId="0" fontId="17" fillId="0" borderId="7" xfId="0" applyFont="1" applyBorder="1" applyAlignment="1">
      <alignment horizontal="center" vertical="center"/>
      <protection locked="0"/>
    </xf>
    <xf numFmtId="4" fontId="17" fillId="0" borderId="7" xfId="0" applyNumberFormat="1" applyFont="1" applyBorder="1" applyAlignment="1" applyProtection="1">
      <alignment vertical="center"/>
    </xf>
    <xf numFmtId="0" fontId="18" fillId="0" borderId="0" xfId="0" applyFont="1" applyProtection="1">
      <alignment vertical="top"/>
    </xf>
    <xf numFmtId="0" fontId="19"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6" fillId="0" borderId="4" xfId="0" applyFont="1" applyBorder="1" applyAlignment="1" applyProtection="1">
      <alignment horizontal="center" vertical="center" wrapText="1"/>
    </xf>
    <xf numFmtId="0" fontId="20" fillId="0" borderId="0" xfId="0" applyFont="1" applyAlignment="1" applyProtection="1"/>
    <xf numFmtId="0" fontId="21" fillId="0" borderId="0" xfId="0" applyFont="1" applyAlignment="1" applyProtection="1">
      <alignment horizontal="center"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1" fillId="0" borderId="7"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4" fontId="4" fillId="0" borderId="11" xfId="0" applyNumberFormat="1" applyFont="1" applyBorder="1" applyAlignment="1" applyProtection="1">
      <alignment vertical="center"/>
    </xf>
    <xf numFmtId="4" fontId="4" fillId="0" borderId="11" xfId="0" applyNumberFormat="1" applyFont="1" applyBorder="1" applyAlignment="1">
      <alignment vertical="center"/>
      <protection locked="0"/>
    </xf>
    <xf numFmtId="0" fontId="4" fillId="0" borderId="6" xfId="0" applyFont="1" applyBorder="1" applyAlignment="1" applyProtection="1">
      <alignment horizontal="center" vertical="center"/>
    </xf>
    <xf numFmtId="0" fontId="4" fillId="0" borderId="11" xfId="0" applyFont="1" applyBorder="1" applyAlignment="1" applyProtection="1">
      <alignment vertical="center"/>
    </xf>
    <xf numFmtId="0" fontId="21" fillId="0" borderId="0" xfId="0" applyFont="1" applyAlignment="1">
      <alignment horizontal="center" vertical="center"/>
      <protection locked="0"/>
    </xf>
    <xf numFmtId="0" fontId="6" fillId="0" borderId="3" xfId="0" applyFont="1" applyBorder="1" applyAlignment="1" applyProtection="1">
      <alignment horizontal="center" vertical="center"/>
    </xf>
    <xf numFmtId="0" fontId="6" fillId="0" borderId="13" xfId="0" applyFont="1" applyBorder="1" applyAlignment="1" applyProtection="1">
      <alignment horizontal="center" vertical="center"/>
    </xf>
    <xf numFmtId="0" fontId="7" fillId="0" borderId="11" xfId="0" applyFont="1" applyBorder="1" applyAlignment="1">
      <alignment horizontal="center" vertical="center"/>
      <protection locked="0"/>
    </xf>
    <xf numFmtId="0" fontId="4" fillId="0" borderId="11" xfId="0" applyFont="1" applyBorder="1" applyAlignment="1">
      <alignment vertical="center"/>
      <protection locked="0"/>
    </xf>
    <xf numFmtId="0" fontId="6" fillId="2" borderId="4" xfId="0" applyFont="1" applyFill="1" applyBorder="1" applyAlignment="1">
      <alignment horizontal="center" vertical="center" wrapText="1"/>
      <protection locked="0"/>
    </xf>
    <xf numFmtId="0" fontId="22" fillId="0" borderId="0" xfId="0" applyFont="1" applyAlignment="1" applyProtection="1">
      <alignment horizontal="center" vertical="top"/>
    </xf>
    <xf numFmtId="0" fontId="23" fillId="0" borderId="0" xfId="0" applyFont="1" applyAlignment="1" applyProtection="1">
      <alignment horizontal="center" vertical="center"/>
    </xf>
    <xf numFmtId="0" fontId="4" fillId="0" borderId="6" xfId="0" applyFont="1" applyBorder="1" applyAlignment="1" applyProtection="1">
      <alignment horizontal="left" vertical="center"/>
    </xf>
    <xf numFmtId="4" fontId="4" fillId="0" borderId="12" xfId="0" applyNumberFormat="1" applyFont="1" applyBorder="1" applyAlignment="1">
      <alignment horizontal="right" vertical="center"/>
      <protection locked="0"/>
    </xf>
    <xf numFmtId="0" fontId="4" fillId="0" borderId="6" xfId="0" applyFont="1" applyBorder="1" applyAlignment="1">
      <alignment horizontal="left" vertical="center"/>
      <protection locked="0"/>
    </xf>
    <xf numFmtId="0" fontId="4" fillId="0" borderId="12" xfId="0" applyFont="1" applyBorder="1" applyAlignment="1">
      <alignment horizontal="right" vertical="center"/>
      <protection locked="0"/>
    </xf>
    <xf numFmtId="0" fontId="6" fillId="0" borderId="7" xfId="0" applyFont="1" applyBorder="1" applyAlignment="1" applyProtection="1"/>
    <xf numFmtId="0" fontId="17" fillId="0" borderId="6" xfId="0" applyFont="1" applyBorder="1" applyAlignment="1" applyProtection="1">
      <alignment horizontal="center" vertical="center"/>
    </xf>
    <xf numFmtId="0" fontId="17" fillId="0" borderId="12" xfId="0" applyFont="1" applyBorder="1" applyAlignment="1" applyProtection="1">
      <alignment horizontal="right" vertical="center"/>
    </xf>
    <xf numFmtId="4" fontId="17" fillId="0" borderId="12" xfId="0" applyNumberFormat="1" applyFont="1" applyBorder="1" applyAlignment="1" applyProtection="1">
      <alignment horizontal="right" vertical="center"/>
    </xf>
    <xf numFmtId="4" fontId="17" fillId="0" borderId="7" xfId="0" applyNumberFormat="1" applyFont="1" applyBorder="1" applyAlignment="1" applyProtection="1">
      <alignment horizontal="right" vertical="center"/>
    </xf>
    <xf numFmtId="0" fontId="4" fillId="0" borderId="12" xfId="0" applyFont="1" applyBorder="1" applyAlignment="1" applyProtection="1">
      <alignment horizontal="right" vertical="center"/>
    </xf>
    <xf numFmtId="0" fontId="17" fillId="0" borderId="6" xfId="0" applyFont="1" applyBorder="1" applyAlignment="1">
      <alignment horizontal="center" vertical="center"/>
      <protection locked="0"/>
    </xf>
    <xf numFmtId="4" fontId="17" fillId="0" borderId="12" xfId="0" applyNumberFormat="1" applyFont="1" applyBorder="1" applyAlignment="1">
      <alignment horizontal="right" vertical="center"/>
      <protection locked="0"/>
    </xf>
    <xf numFmtId="4" fontId="17" fillId="0" borderId="7" xfId="0" applyNumberFormat="1" applyFont="1" applyBorder="1" applyAlignment="1">
      <alignment horizontal="righ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workbookViewId="0">
      <selection activeCell="A1" sqref="A1"/>
    </sheetView>
  </sheetViews>
  <sheetFormatPr defaultColWidth="10.7083333333333" defaultRowHeight="12" customHeight="1" outlineLevelCol="3"/>
  <cols>
    <col min="1" max="1" width="37.1416666666667" customWidth="1"/>
    <col min="2" max="2" width="41.575" customWidth="1"/>
    <col min="3" max="3" width="42.7083333333333" customWidth="1"/>
    <col min="4" max="4" width="39.575" customWidth="1"/>
  </cols>
  <sheetData>
    <row r="1" ht="19.5" customHeight="1" spans="4:4">
      <c r="D1" s="116" t="s">
        <v>0</v>
      </c>
    </row>
    <row r="2" ht="36" customHeight="1" spans="1:4">
      <c r="A2" s="4" t="s">
        <v>1</v>
      </c>
      <c r="B2" s="236"/>
      <c r="C2" s="236"/>
      <c r="D2" s="236"/>
    </row>
    <row r="3" ht="24" customHeight="1" spans="1:4">
      <c r="A3" s="39" t="str">
        <f>"单位名称："&amp;"德钦县自然资源局"</f>
        <v>单位名称：德钦县自然资源局</v>
      </c>
      <c r="B3" s="237"/>
      <c r="C3" s="237"/>
      <c r="D3" s="37" t="s">
        <v>2</v>
      </c>
    </row>
    <row r="4" ht="19.5" customHeight="1" spans="1:4">
      <c r="A4" s="12" t="s">
        <v>3</v>
      </c>
      <c r="B4" s="14"/>
      <c r="C4" s="12" t="s">
        <v>4</v>
      </c>
      <c r="D4" s="14"/>
    </row>
    <row r="5" ht="19.5" customHeight="1" spans="1:4">
      <c r="A5" s="28" t="s">
        <v>5</v>
      </c>
      <c r="B5" s="28" t="s">
        <v>6</v>
      </c>
      <c r="C5" s="28" t="s">
        <v>7</v>
      </c>
      <c r="D5" s="28" t="s">
        <v>6</v>
      </c>
    </row>
    <row r="6" ht="19.5" customHeight="1" spans="1:4">
      <c r="A6" s="30"/>
      <c r="B6" s="30"/>
      <c r="C6" s="30"/>
      <c r="D6" s="30"/>
    </row>
    <row r="7" ht="22.5" customHeight="1" spans="1:4">
      <c r="A7" s="201" t="s">
        <v>8</v>
      </c>
      <c r="B7" s="153">
        <v>12167270.02</v>
      </c>
      <c r="C7" s="201" t="s">
        <v>9</v>
      </c>
      <c r="D7" s="153"/>
    </row>
    <row r="8" ht="22.5" customHeight="1" spans="1:4">
      <c r="A8" s="201" t="s">
        <v>10</v>
      </c>
      <c r="B8" s="153"/>
      <c r="C8" s="201" t="s">
        <v>11</v>
      </c>
      <c r="D8" s="153"/>
    </row>
    <row r="9" ht="22.5" customHeight="1" spans="1:4">
      <c r="A9" s="201" t="s">
        <v>12</v>
      </c>
      <c r="B9" s="153"/>
      <c r="C9" s="201" t="s">
        <v>13</v>
      </c>
      <c r="D9" s="153"/>
    </row>
    <row r="10" ht="22.5" customHeight="1" spans="1:4">
      <c r="A10" s="201" t="s">
        <v>14</v>
      </c>
      <c r="B10" s="107"/>
      <c r="C10" s="201" t="s">
        <v>15</v>
      </c>
      <c r="D10" s="153"/>
    </row>
    <row r="11" ht="22.5" customHeight="1" spans="1:4">
      <c r="A11" s="201" t="s">
        <v>16</v>
      </c>
      <c r="B11" s="153"/>
      <c r="C11" s="198" t="s">
        <v>17</v>
      </c>
      <c r="D11" s="107"/>
    </row>
    <row r="12" ht="22.5" customHeight="1" spans="1:4">
      <c r="A12" s="201" t="s">
        <v>18</v>
      </c>
      <c r="B12" s="107"/>
      <c r="C12" s="198" t="s">
        <v>19</v>
      </c>
      <c r="D12" s="107"/>
    </row>
    <row r="13" ht="22.5" customHeight="1" spans="1:4">
      <c r="A13" s="201" t="s">
        <v>20</v>
      </c>
      <c r="B13" s="107"/>
      <c r="C13" s="198" t="s">
        <v>21</v>
      </c>
      <c r="D13" s="107"/>
    </row>
    <row r="14" ht="22.5" customHeight="1" spans="1:4">
      <c r="A14" s="201" t="s">
        <v>22</v>
      </c>
      <c r="B14" s="107"/>
      <c r="C14" s="198" t="s">
        <v>23</v>
      </c>
      <c r="D14" s="107">
        <v>1159227.78</v>
      </c>
    </row>
    <row r="15" ht="22.5" customHeight="1" spans="1:4">
      <c r="A15" s="238" t="s">
        <v>24</v>
      </c>
      <c r="B15" s="107"/>
      <c r="C15" s="198" t="s">
        <v>25</v>
      </c>
      <c r="D15" s="107">
        <v>905966.17</v>
      </c>
    </row>
    <row r="16" ht="22.5" customHeight="1" spans="1:4">
      <c r="A16" s="238" t="s">
        <v>26</v>
      </c>
      <c r="B16" s="239"/>
      <c r="C16" s="198" t="s">
        <v>27</v>
      </c>
      <c r="D16" s="107"/>
    </row>
    <row r="17" ht="22.5" customHeight="1" spans="1:4">
      <c r="A17" s="240"/>
      <c r="B17" s="241"/>
      <c r="C17" s="198" t="s">
        <v>28</v>
      </c>
      <c r="D17" s="107"/>
    </row>
    <row r="18" ht="22.5" customHeight="1" spans="1:4">
      <c r="A18" s="242"/>
      <c r="B18" s="242"/>
      <c r="C18" s="198" t="s">
        <v>29</v>
      </c>
      <c r="D18" s="107"/>
    </row>
    <row r="19" ht="22.5" customHeight="1" spans="1:4">
      <c r="A19" s="242"/>
      <c r="B19" s="242"/>
      <c r="C19" s="198" t="s">
        <v>30</v>
      </c>
      <c r="D19" s="107"/>
    </row>
    <row r="20" ht="22.5" customHeight="1" spans="1:4">
      <c r="A20" s="242"/>
      <c r="B20" s="242"/>
      <c r="C20" s="198" t="s">
        <v>31</v>
      </c>
      <c r="D20" s="107"/>
    </row>
    <row r="21" ht="22.5" customHeight="1" spans="1:4">
      <c r="A21" s="242"/>
      <c r="B21" s="242"/>
      <c r="C21" s="198" t="s">
        <v>32</v>
      </c>
      <c r="D21" s="107"/>
    </row>
    <row r="22" ht="22.5" customHeight="1" spans="1:4">
      <c r="A22" s="242"/>
      <c r="B22" s="242"/>
      <c r="C22" s="198" t="s">
        <v>33</v>
      </c>
      <c r="D22" s="107"/>
    </row>
    <row r="23" ht="22.5" customHeight="1" spans="1:4">
      <c r="A23" s="242"/>
      <c r="B23" s="242"/>
      <c r="C23" s="198" t="s">
        <v>34</v>
      </c>
      <c r="D23" s="107"/>
    </row>
    <row r="24" ht="22.5" customHeight="1" spans="1:4">
      <c r="A24" s="242"/>
      <c r="B24" s="242"/>
      <c r="C24" s="198" t="s">
        <v>35</v>
      </c>
      <c r="D24" s="107">
        <v>9035395.24</v>
      </c>
    </row>
    <row r="25" ht="22.5" customHeight="1" spans="1:4">
      <c r="A25" s="242"/>
      <c r="B25" s="242"/>
      <c r="C25" s="198" t="s">
        <v>36</v>
      </c>
      <c r="D25" s="107">
        <v>926180.83</v>
      </c>
    </row>
    <row r="26" ht="22.5" customHeight="1" spans="1:4">
      <c r="A26" s="242"/>
      <c r="B26" s="242"/>
      <c r="C26" s="198" t="s">
        <v>37</v>
      </c>
      <c r="D26" s="107"/>
    </row>
    <row r="27" ht="22.5" customHeight="1" spans="1:4">
      <c r="A27" s="242"/>
      <c r="B27" s="242"/>
      <c r="C27" s="198" t="s">
        <v>38</v>
      </c>
      <c r="D27" s="107"/>
    </row>
    <row r="28" ht="22.5" customHeight="1" spans="1:4">
      <c r="A28" s="242"/>
      <c r="B28" s="242"/>
      <c r="C28" s="198" t="s">
        <v>39</v>
      </c>
      <c r="D28" s="107">
        <v>140500</v>
      </c>
    </row>
    <row r="29" ht="22.5" customHeight="1" spans="1:4">
      <c r="A29" s="242"/>
      <c r="B29" s="242"/>
      <c r="C29" s="198" t="s">
        <v>40</v>
      </c>
      <c r="D29" s="107"/>
    </row>
    <row r="30" ht="22.5" customHeight="1" spans="1:4">
      <c r="A30" s="243"/>
      <c r="B30" s="244"/>
      <c r="C30" s="198" t="s">
        <v>41</v>
      </c>
      <c r="D30" s="107"/>
    </row>
    <row r="31" ht="22.5" customHeight="1" spans="1:4">
      <c r="A31" s="243"/>
      <c r="B31" s="244"/>
      <c r="C31" s="198" t="s">
        <v>42</v>
      </c>
      <c r="D31" s="107"/>
    </row>
    <row r="32" ht="22.5" customHeight="1" spans="1:4">
      <c r="A32" s="243"/>
      <c r="B32" s="244"/>
      <c r="C32" s="198" t="s">
        <v>43</v>
      </c>
      <c r="D32" s="107"/>
    </row>
    <row r="33" ht="22.5" customHeight="1" spans="1:4">
      <c r="A33" s="243" t="s">
        <v>44</v>
      </c>
      <c r="B33" s="245">
        <v>12167270.02</v>
      </c>
      <c r="C33" s="203" t="s">
        <v>45</v>
      </c>
      <c r="D33" s="246">
        <v>12167270.02</v>
      </c>
    </row>
    <row r="34" ht="22.5" customHeight="1" spans="1:4">
      <c r="A34" s="238" t="s">
        <v>46</v>
      </c>
      <c r="B34" s="247"/>
      <c r="C34" s="201" t="s">
        <v>47</v>
      </c>
      <c r="D34" s="49"/>
    </row>
    <row r="35" ht="22.5" customHeight="1" spans="1:4">
      <c r="A35" s="238" t="s">
        <v>48</v>
      </c>
      <c r="B35" s="247"/>
      <c r="C35" s="201" t="s">
        <v>48</v>
      </c>
      <c r="D35" s="48"/>
    </row>
    <row r="36" ht="22.5" customHeight="1" spans="1:4">
      <c r="A36" s="238" t="s">
        <v>49</v>
      </c>
      <c r="B36" s="247"/>
      <c r="C36" s="201" t="s">
        <v>50</v>
      </c>
      <c r="D36" s="49"/>
    </row>
    <row r="37" ht="22.5" customHeight="1" spans="1:4">
      <c r="A37" s="248" t="s">
        <v>51</v>
      </c>
      <c r="B37" s="249">
        <v>12167270.02</v>
      </c>
      <c r="C37" s="203" t="s">
        <v>52</v>
      </c>
      <c r="D37" s="250">
        <v>12167270.02</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workbookViewId="0">
      <selection activeCell="A1" sqref="A1"/>
    </sheetView>
  </sheetViews>
  <sheetFormatPr defaultColWidth="10.7083333333333" defaultRowHeight="14.25" customHeight="1"/>
  <cols>
    <col min="1" max="1" width="24.7083333333333" customWidth="1"/>
    <col min="2" max="2" width="41.1416666666667" customWidth="1"/>
    <col min="3" max="8" width="23.85" customWidth="1"/>
    <col min="9" max="11" width="24" customWidth="1"/>
    <col min="12" max="12" width="23.85" customWidth="1"/>
    <col min="13" max="13" width="24" customWidth="1"/>
    <col min="14" max="19" width="23.85" customWidth="1"/>
  </cols>
  <sheetData>
    <row r="1" ht="19.5" customHeight="1" spans="10:19">
      <c r="J1" s="206"/>
      <c r="O1" s="77"/>
      <c r="P1" s="77"/>
      <c r="Q1" s="77"/>
      <c r="R1" s="77"/>
      <c r="S1" s="61" t="s">
        <v>53</v>
      </c>
    </row>
    <row r="2" ht="57.75" customHeight="1" spans="1:19">
      <c r="A2" s="156" t="s">
        <v>54</v>
      </c>
      <c r="B2" s="212"/>
      <c r="C2" s="212"/>
      <c r="D2" s="212"/>
      <c r="E2" s="212"/>
      <c r="F2" s="212"/>
      <c r="G2" s="212"/>
      <c r="H2" s="212"/>
      <c r="I2" s="212"/>
      <c r="J2" s="212"/>
      <c r="K2" s="212"/>
      <c r="L2" s="212"/>
      <c r="M2" s="212"/>
      <c r="N2" s="212"/>
      <c r="O2" s="230"/>
      <c r="P2" s="230"/>
      <c r="Q2" s="230"/>
      <c r="R2" s="230"/>
      <c r="S2" s="230"/>
    </row>
    <row r="3" ht="21" customHeight="1" spans="1:19">
      <c r="A3" s="39" t="str">
        <f>"单位名称："&amp;"德钦县自然资源局"</f>
        <v>单位名称：德钦县自然资源局</v>
      </c>
      <c r="B3" s="8"/>
      <c r="C3" s="8"/>
      <c r="D3" s="8"/>
      <c r="E3" s="8"/>
      <c r="F3" s="8"/>
      <c r="G3" s="8"/>
      <c r="H3" s="8"/>
      <c r="I3" s="8"/>
      <c r="J3" s="79"/>
      <c r="K3" s="8"/>
      <c r="L3" s="8"/>
      <c r="M3" s="8"/>
      <c r="N3" s="8"/>
      <c r="O3" s="79"/>
      <c r="P3" s="79"/>
      <c r="Q3" s="79"/>
      <c r="R3" s="79"/>
      <c r="S3" s="100" t="s">
        <v>2</v>
      </c>
    </row>
    <row r="4" ht="18.75" customHeight="1" spans="1:19">
      <c r="A4" s="213" t="s">
        <v>55</v>
      </c>
      <c r="B4" s="214" t="s">
        <v>56</v>
      </c>
      <c r="C4" s="214" t="s">
        <v>57</v>
      </c>
      <c r="D4" s="215" t="s">
        <v>58</v>
      </c>
      <c r="E4" s="216"/>
      <c r="F4" s="216"/>
      <c r="G4" s="216"/>
      <c r="H4" s="216"/>
      <c r="I4" s="216"/>
      <c r="J4" s="231"/>
      <c r="K4" s="216"/>
      <c r="L4" s="216"/>
      <c r="M4" s="216"/>
      <c r="N4" s="210"/>
      <c r="O4" s="215" t="s">
        <v>46</v>
      </c>
      <c r="P4" s="215"/>
      <c r="Q4" s="215"/>
      <c r="R4" s="215"/>
      <c r="S4" s="235"/>
    </row>
    <row r="5" ht="19.5" customHeight="1" spans="1:19">
      <c r="A5" s="217"/>
      <c r="B5" s="218"/>
      <c r="C5" s="218"/>
      <c r="D5" s="219" t="s">
        <v>59</v>
      </c>
      <c r="E5" s="219" t="s">
        <v>60</v>
      </c>
      <c r="F5" s="219" t="s">
        <v>61</v>
      </c>
      <c r="G5" s="219" t="s">
        <v>62</v>
      </c>
      <c r="H5" s="219" t="s">
        <v>63</v>
      </c>
      <c r="I5" s="232" t="s">
        <v>64</v>
      </c>
      <c r="J5" s="232"/>
      <c r="K5" s="232"/>
      <c r="L5" s="232"/>
      <c r="M5" s="232"/>
      <c r="N5" s="222"/>
      <c r="O5" s="219" t="s">
        <v>59</v>
      </c>
      <c r="P5" s="219" t="s">
        <v>60</v>
      </c>
      <c r="Q5" s="219" t="s">
        <v>61</v>
      </c>
      <c r="R5" s="219" t="s">
        <v>62</v>
      </c>
      <c r="S5" s="219" t="s">
        <v>65</v>
      </c>
    </row>
    <row r="6" ht="28.5" customHeight="1" spans="1:19">
      <c r="A6" s="220"/>
      <c r="B6" s="221"/>
      <c r="C6" s="221"/>
      <c r="D6" s="222"/>
      <c r="E6" s="222"/>
      <c r="F6" s="222"/>
      <c r="G6" s="222"/>
      <c r="H6" s="222"/>
      <c r="I6" s="221" t="s">
        <v>59</v>
      </c>
      <c r="J6" s="221" t="s">
        <v>66</v>
      </c>
      <c r="K6" s="221" t="s">
        <v>67</v>
      </c>
      <c r="L6" s="221" t="s">
        <v>68</v>
      </c>
      <c r="M6" s="221" t="s">
        <v>69</v>
      </c>
      <c r="N6" s="221" t="s">
        <v>70</v>
      </c>
      <c r="O6" s="233"/>
      <c r="P6" s="233"/>
      <c r="Q6" s="233"/>
      <c r="R6" s="233"/>
      <c r="S6" s="222"/>
    </row>
    <row r="7" ht="20.25" customHeight="1" spans="1:19">
      <c r="A7" s="223">
        <v>1</v>
      </c>
      <c r="B7" s="223">
        <v>2</v>
      </c>
      <c r="C7" s="223">
        <v>3</v>
      </c>
      <c r="D7" s="223">
        <v>4</v>
      </c>
      <c r="E7" s="223">
        <v>5</v>
      </c>
      <c r="F7" s="223">
        <v>6</v>
      </c>
      <c r="G7" s="223">
        <v>7</v>
      </c>
      <c r="H7" s="223">
        <v>8</v>
      </c>
      <c r="I7" s="223">
        <v>9</v>
      </c>
      <c r="J7" s="223">
        <v>10</v>
      </c>
      <c r="K7" s="223">
        <v>11</v>
      </c>
      <c r="L7" s="223">
        <v>12</v>
      </c>
      <c r="M7" s="223">
        <v>13</v>
      </c>
      <c r="N7" s="223">
        <v>14</v>
      </c>
      <c r="O7" s="223">
        <v>15</v>
      </c>
      <c r="P7" s="223">
        <v>16</v>
      </c>
      <c r="Q7" s="223">
        <v>17</v>
      </c>
      <c r="R7" s="223">
        <v>18</v>
      </c>
      <c r="S7" s="223">
        <v>19</v>
      </c>
    </row>
    <row r="8" ht="22.5" customHeight="1" spans="1:19">
      <c r="A8" s="224" t="s">
        <v>71</v>
      </c>
      <c r="B8" s="225" t="s">
        <v>72</v>
      </c>
      <c r="C8" s="226">
        <v>12167270.02</v>
      </c>
      <c r="D8" s="226">
        <v>12167270.02</v>
      </c>
      <c r="E8" s="227">
        <v>12167270.02</v>
      </c>
      <c r="F8" s="227"/>
      <c r="G8" s="227"/>
      <c r="H8" s="227"/>
      <c r="I8" s="227"/>
      <c r="J8" s="227"/>
      <c r="K8" s="227"/>
      <c r="L8" s="227"/>
      <c r="M8" s="227"/>
      <c r="N8" s="227"/>
      <c r="O8" s="234"/>
      <c r="P8" s="234"/>
      <c r="Q8" s="234"/>
      <c r="R8" s="234"/>
      <c r="S8" s="234"/>
    </row>
    <row r="9" ht="22.5" customHeight="1" spans="1:19">
      <c r="A9" s="228" t="s">
        <v>57</v>
      </c>
      <c r="B9" s="229"/>
      <c r="C9" s="227">
        <v>12167270.02</v>
      </c>
      <c r="D9" s="227">
        <v>12167270.02</v>
      </c>
      <c r="E9" s="227">
        <v>12167270.02</v>
      </c>
      <c r="F9" s="227"/>
      <c r="G9" s="227"/>
      <c r="H9" s="227"/>
      <c r="I9" s="227"/>
      <c r="J9" s="227"/>
      <c r="K9" s="227"/>
      <c r="L9" s="227"/>
      <c r="M9" s="227"/>
      <c r="N9" s="227"/>
      <c r="O9" s="234"/>
      <c r="P9" s="234"/>
      <c r="Q9" s="234"/>
      <c r="R9" s="234"/>
      <c r="S9" s="234"/>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28"/>
  <sheetViews>
    <sheetView showZeros="0" workbookViewId="0">
      <selection activeCell="F28" sqref="F28"/>
    </sheetView>
  </sheetViews>
  <sheetFormatPr defaultColWidth="10.7083333333333" defaultRowHeight="14.25" customHeight="1"/>
  <cols>
    <col min="1" max="1" width="16.7083333333333" customWidth="1"/>
    <col min="2" max="2" width="44" customWidth="1"/>
    <col min="3" max="6" width="22.2833333333333" customWidth="1"/>
    <col min="7" max="8" width="22.1416666666667" customWidth="1"/>
    <col min="9" max="9" width="22" customWidth="1"/>
    <col min="10" max="11" width="22.1416666666667" customWidth="1"/>
    <col min="12" max="14" width="22" customWidth="1"/>
    <col min="15" max="15" width="22.1416666666667" customWidth="1"/>
  </cols>
  <sheetData>
    <row r="1" ht="19.5" customHeight="1" spans="4:15">
      <c r="D1" s="206"/>
      <c r="H1" s="206"/>
      <c r="J1" s="206"/>
      <c r="O1" s="37" t="s">
        <v>73</v>
      </c>
    </row>
    <row r="2" ht="42" customHeight="1" spans="1:15">
      <c r="A2" s="4" t="s">
        <v>74</v>
      </c>
      <c r="B2" s="207"/>
      <c r="C2" s="207"/>
      <c r="D2" s="207"/>
      <c r="E2" s="207"/>
      <c r="F2" s="207"/>
      <c r="G2" s="207"/>
      <c r="H2" s="207"/>
      <c r="I2" s="207"/>
      <c r="J2" s="207"/>
      <c r="K2" s="207"/>
      <c r="L2" s="207"/>
      <c r="M2" s="207"/>
      <c r="N2" s="207"/>
      <c r="O2" s="207"/>
    </row>
    <row r="3" ht="24" customHeight="1" spans="1:15">
      <c r="A3" s="208" t="str">
        <f>"单位名称："&amp;"德钦县自然资源局"</f>
        <v>单位名称：德钦县自然资源局</v>
      </c>
      <c r="B3" s="209"/>
      <c r="C3" s="76"/>
      <c r="D3" s="2"/>
      <c r="E3" s="76"/>
      <c r="F3" s="76"/>
      <c r="G3" s="76"/>
      <c r="H3" s="2"/>
      <c r="I3" s="76"/>
      <c r="J3" s="2"/>
      <c r="K3" s="76"/>
      <c r="L3" s="76"/>
      <c r="M3" s="211"/>
      <c r="N3" s="211"/>
      <c r="O3" s="116" t="s">
        <v>2</v>
      </c>
    </row>
    <row r="4" ht="19.5" customHeight="1" spans="1:15">
      <c r="A4" s="10" t="s">
        <v>75</v>
      </c>
      <c r="B4" s="10" t="s">
        <v>76</v>
      </c>
      <c r="C4" s="10" t="s">
        <v>57</v>
      </c>
      <c r="D4" s="12" t="s">
        <v>60</v>
      </c>
      <c r="E4" s="67" t="s">
        <v>77</v>
      </c>
      <c r="F4" s="165" t="s">
        <v>78</v>
      </c>
      <c r="G4" s="10" t="s">
        <v>61</v>
      </c>
      <c r="H4" s="10" t="s">
        <v>62</v>
      </c>
      <c r="I4" s="10" t="s">
        <v>79</v>
      </c>
      <c r="J4" s="12" t="s">
        <v>80</v>
      </c>
      <c r="K4" s="13"/>
      <c r="L4" s="13"/>
      <c r="M4" s="13"/>
      <c r="N4" s="13"/>
      <c r="O4" s="14"/>
    </row>
    <row r="5" ht="33.75" customHeight="1" spans="1:15">
      <c r="A5" s="18"/>
      <c r="B5" s="18"/>
      <c r="C5" s="18"/>
      <c r="D5" s="186" t="s">
        <v>59</v>
      </c>
      <c r="E5" s="106" t="s">
        <v>77</v>
      </c>
      <c r="F5" s="106" t="s">
        <v>78</v>
      </c>
      <c r="G5" s="18"/>
      <c r="H5" s="18"/>
      <c r="I5" s="18"/>
      <c r="J5" s="186" t="s">
        <v>59</v>
      </c>
      <c r="K5" s="45" t="s">
        <v>81</v>
      </c>
      <c r="L5" s="45" t="s">
        <v>82</v>
      </c>
      <c r="M5" s="45" t="s">
        <v>83</v>
      </c>
      <c r="N5" s="45" t="s">
        <v>84</v>
      </c>
      <c r="O5" s="45" t="s">
        <v>85</v>
      </c>
    </row>
    <row r="6" ht="20.25" customHeight="1" spans="1:15">
      <c r="A6" s="138">
        <v>1</v>
      </c>
      <c r="B6" s="138">
        <v>2</v>
      </c>
      <c r="C6" s="186">
        <v>3</v>
      </c>
      <c r="D6" s="186">
        <v>4</v>
      </c>
      <c r="E6" s="186">
        <v>5</v>
      </c>
      <c r="F6" s="186">
        <v>6</v>
      </c>
      <c r="G6" s="186">
        <v>7</v>
      </c>
      <c r="H6" s="186">
        <v>8</v>
      </c>
      <c r="I6" s="186">
        <v>9</v>
      </c>
      <c r="J6" s="186">
        <v>10</v>
      </c>
      <c r="K6" s="186">
        <v>11</v>
      </c>
      <c r="L6" s="186">
        <v>12</v>
      </c>
      <c r="M6" s="186">
        <v>13</v>
      </c>
      <c r="N6" s="186">
        <v>14</v>
      </c>
      <c r="O6" s="186">
        <v>15</v>
      </c>
    </row>
    <row r="7" ht="22.5" customHeight="1" spans="1:15">
      <c r="A7" s="196" t="s">
        <v>86</v>
      </c>
      <c r="B7" s="196" t="s">
        <v>87</v>
      </c>
      <c r="C7" s="153">
        <v>1159227.78</v>
      </c>
      <c r="D7" s="153">
        <v>1159227.78</v>
      </c>
      <c r="E7" s="153">
        <v>1159227.78</v>
      </c>
      <c r="F7" s="153"/>
      <c r="G7" s="153"/>
      <c r="H7" s="153"/>
      <c r="I7" s="153"/>
      <c r="J7" s="153"/>
      <c r="K7" s="153"/>
      <c r="L7" s="153"/>
      <c r="M7" s="153"/>
      <c r="N7" s="153"/>
      <c r="O7" s="153"/>
    </row>
    <row r="8" ht="22.5" customHeight="1" spans="1:15">
      <c r="A8" s="196" t="s">
        <v>88</v>
      </c>
      <c r="B8" s="196" t="str">
        <f>"  "&amp;"行政事业单位养老支出"</f>
        <v>  行政事业单位养老支出</v>
      </c>
      <c r="C8" s="153">
        <v>1159227.78</v>
      </c>
      <c r="D8" s="153">
        <v>1159227.78</v>
      </c>
      <c r="E8" s="153">
        <v>1159227.78</v>
      </c>
      <c r="F8" s="153"/>
      <c r="G8" s="153"/>
      <c r="H8" s="153"/>
      <c r="I8" s="153"/>
      <c r="J8" s="153"/>
      <c r="K8" s="153"/>
      <c r="L8" s="153"/>
      <c r="M8" s="153"/>
      <c r="N8" s="153"/>
      <c r="O8" s="153"/>
    </row>
    <row r="9" ht="22.5" customHeight="1" spans="1:15">
      <c r="A9" s="196" t="s">
        <v>89</v>
      </c>
      <c r="B9" s="196" t="str">
        <f>"    "&amp;"机关事业单位基本养老保险缴费支出"</f>
        <v>    机关事业单位基本养老保险缴费支出</v>
      </c>
      <c r="C9" s="153">
        <v>1159227.78</v>
      </c>
      <c r="D9" s="153">
        <v>1159227.78</v>
      </c>
      <c r="E9" s="153">
        <v>1159227.78</v>
      </c>
      <c r="F9" s="153"/>
      <c r="G9" s="153"/>
      <c r="H9" s="153"/>
      <c r="I9" s="153"/>
      <c r="J9" s="153"/>
      <c r="K9" s="153"/>
      <c r="L9" s="153"/>
      <c r="M9" s="153"/>
      <c r="N9" s="153"/>
      <c r="O9" s="153"/>
    </row>
    <row r="10" ht="22.5" customHeight="1" spans="1:15">
      <c r="A10" s="196" t="s">
        <v>90</v>
      </c>
      <c r="B10" s="196" t="str">
        <f>"    "&amp;"机关事业单位职业年金缴费支出"</f>
        <v>    机关事业单位职业年金缴费支出</v>
      </c>
      <c r="C10" s="153"/>
      <c r="D10" s="153"/>
      <c r="E10" s="153"/>
      <c r="F10" s="153"/>
      <c r="G10" s="153"/>
      <c r="H10" s="153"/>
      <c r="I10" s="153"/>
      <c r="J10" s="153"/>
      <c r="K10" s="153"/>
      <c r="L10" s="153"/>
      <c r="M10" s="153"/>
      <c r="N10" s="153"/>
      <c r="O10" s="153"/>
    </row>
    <row r="11" ht="22.5" customHeight="1" spans="1:15">
      <c r="A11" s="196" t="s">
        <v>91</v>
      </c>
      <c r="B11" s="196" t="s">
        <v>92</v>
      </c>
      <c r="C11" s="153">
        <v>905966.17</v>
      </c>
      <c r="D11" s="153">
        <v>905966.17</v>
      </c>
      <c r="E11" s="153">
        <v>905966.17</v>
      </c>
      <c r="F11" s="153"/>
      <c r="G11" s="153"/>
      <c r="H11" s="153"/>
      <c r="I11" s="153"/>
      <c r="J11" s="153"/>
      <c r="K11" s="153"/>
      <c r="L11" s="153"/>
      <c r="M11" s="153"/>
      <c r="N11" s="153"/>
      <c r="O11" s="153"/>
    </row>
    <row r="12" ht="22.5" customHeight="1" spans="1:15">
      <c r="A12" s="196" t="s">
        <v>93</v>
      </c>
      <c r="B12" s="196" t="str">
        <f>"  "&amp;"行政事业单位医疗"</f>
        <v>  行政事业单位医疗</v>
      </c>
      <c r="C12" s="153">
        <v>905966.17</v>
      </c>
      <c r="D12" s="153">
        <v>905966.17</v>
      </c>
      <c r="E12" s="153">
        <v>905966.17</v>
      </c>
      <c r="F12" s="153"/>
      <c r="G12" s="153"/>
      <c r="H12" s="153"/>
      <c r="I12" s="153"/>
      <c r="J12" s="153"/>
      <c r="K12" s="153"/>
      <c r="L12" s="153"/>
      <c r="M12" s="153"/>
      <c r="N12" s="153"/>
      <c r="O12" s="153"/>
    </row>
    <row r="13" ht="22.5" customHeight="1" spans="1:15">
      <c r="A13" s="196" t="s">
        <v>94</v>
      </c>
      <c r="B13" s="196" t="str">
        <f>"    "&amp;"行政单位医疗"</f>
        <v>    行政单位医疗</v>
      </c>
      <c r="C13" s="153">
        <v>424984.32</v>
      </c>
      <c r="D13" s="153">
        <v>424984.32</v>
      </c>
      <c r="E13" s="153">
        <v>424984.32</v>
      </c>
      <c r="F13" s="153"/>
      <c r="G13" s="153"/>
      <c r="H13" s="153"/>
      <c r="I13" s="153"/>
      <c r="J13" s="153"/>
      <c r="K13" s="153"/>
      <c r="L13" s="153"/>
      <c r="M13" s="153"/>
      <c r="N13" s="153"/>
      <c r="O13" s="153"/>
    </row>
    <row r="14" ht="22.5" customHeight="1" spans="1:15">
      <c r="A14" s="196" t="s">
        <v>95</v>
      </c>
      <c r="B14" s="196" t="str">
        <f>"    "&amp;"事业单位医疗"</f>
        <v>    事业单位医疗</v>
      </c>
      <c r="C14" s="153">
        <v>109540.8</v>
      </c>
      <c r="D14" s="153">
        <v>109540.8</v>
      </c>
      <c r="E14" s="153">
        <v>109540.8</v>
      </c>
      <c r="F14" s="153"/>
      <c r="G14" s="153"/>
      <c r="H14" s="153"/>
      <c r="I14" s="153"/>
      <c r="J14" s="153"/>
      <c r="K14" s="153"/>
      <c r="L14" s="153"/>
      <c r="M14" s="153"/>
      <c r="N14" s="153"/>
      <c r="O14" s="153"/>
    </row>
    <row r="15" ht="22.5" customHeight="1" spans="1:15">
      <c r="A15" s="196" t="s">
        <v>96</v>
      </c>
      <c r="B15" s="196" t="str">
        <f>"    "&amp;"公务员医疗补助"</f>
        <v>    公务员医疗补助</v>
      </c>
      <c r="C15" s="153">
        <v>342322.7</v>
      </c>
      <c r="D15" s="153">
        <v>342322.7</v>
      </c>
      <c r="E15" s="153">
        <v>342322.7</v>
      </c>
      <c r="F15" s="153"/>
      <c r="G15" s="153"/>
      <c r="H15" s="153"/>
      <c r="I15" s="153"/>
      <c r="J15" s="153"/>
      <c r="K15" s="153"/>
      <c r="L15" s="153"/>
      <c r="M15" s="153"/>
      <c r="N15" s="153"/>
      <c r="O15" s="153"/>
    </row>
    <row r="16" ht="22.5" customHeight="1" spans="1:15">
      <c r="A16" s="196" t="s">
        <v>97</v>
      </c>
      <c r="B16" s="196" t="str">
        <f>"    "&amp;"其他行政事业单位医疗支出"</f>
        <v>    其他行政事业单位医疗支出</v>
      </c>
      <c r="C16" s="153">
        <v>29118.35</v>
      </c>
      <c r="D16" s="153">
        <v>29118.35</v>
      </c>
      <c r="E16" s="153">
        <v>29118.35</v>
      </c>
      <c r="F16" s="153"/>
      <c r="G16" s="153"/>
      <c r="H16" s="153"/>
      <c r="I16" s="153"/>
      <c r="J16" s="153"/>
      <c r="K16" s="153"/>
      <c r="L16" s="153"/>
      <c r="M16" s="153"/>
      <c r="N16" s="153"/>
      <c r="O16" s="153"/>
    </row>
    <row r="17" ht="22.5" customHeight="1" spans="1:15">
      <c r="A17" s="196" t="s">
        <v>98</v>
      </c>
      <c r="B17" s="196" t="s">
        <v>99</v>
      </c>
      <c r="C17" s="153">
        <v>9035395.24</v>
      </c>
      <c r="D17" s="153">
        <v>9035395.24</v>
      </c>
      <c r="E17" s="153">
        <v>8835395.24</v>
      </c>
      <c r="F17" s="153">
        <v>200000</v>
      </c>
      <c r="G17" s="153"/>
      <c r="H17" s="153"/>
      <c r="I17" s="153"/>
      <c r="J17" s="153"/>
      <c r="K17" s="153"/>
      <c r="L17" s="153"/>
      <c r="M17" s="153"/>
      <c r="N17" s="153"/>
      <c r="O17" s="153"/>
    </row>
    <row r="18" ht="22.5" customHeight="1" spans="1:15">
      <c r="A18" s="196" t="s">
        <v>100</v>
      </c>
      <c r="B18" s="196" t="str">
        <f>"  "&amp;"自然资源事务"</f>
        <v>  自然资源事务</v>
      </c>
      <c r="C18" s="153">
        <v>8966595.24</v>
      </c>
      <c r="D18" s="153">
        <v>8966595.24</v>
      </c>
      <c r="E18" s="153">
        <v>8806595.24</v>
      </c>
      <c r="F18" s="153">
        <v>160000</v>
      </c>
      <c r="G18" s="153"/>
      <c r="H18" s="153"/>
      <c r="I18" s="153"/>
      <c r="J18" s="153"/>
      <c r="K18" s="153"/>
      <c r="L18" s="153"/>
      <c r="M18" s="153"/>
      <c r="N18" s="153"/>
      <c r="O18" s="153"/>
    </row>
    <row r="19" ht="22.5" customHeight="1" spans="1:15">
      <c r="A19" s="196" t="s">
        <v>101</v>
      </c>
      <c r="B19" s="196" t="str">
        <f>"    "&amp;"行政运行"</f>
        <v>    行政运行</v>
      </c>
      <c r="C19" s="153">
        <v>8966595.24</v>
      </c>
      <c r="D19" s="153">
        <v>8966595.24</v>
      </c>
      <c r="E19" s="153">
        <v>8806595.24</v>
      </c>
      <c r="F19" s="153">
        <v>160000</v>
      </c>
      <c r="G19" s="153"/>
      <c r="H19" s="153"/>
      <c r="I19" s="153"/>
      <c r="J19" s="153"/>
      <c r="K19" s="153"/>
      <c r="L19" s="153"/>
      <c r="M19" s="153"/>
      <c r="N19" s="153"/>
      <c r="O19" s="153"/>
    </row>
    <row r="20" ht="22.5" customHeight="1" spans="1:15">
      <c r="A20" s="196" t="s">
        <v>102</v>
      </c>
      <c r="B20" s="196" t="str">
        <f>"  "&amp;"其他自然资源海洋气象等支出"</f>
        <v>  其他自然资源海洋气象等支出</v>
      </c>
      <c r="C20" s="153">
        <v>68800</v>
      </c>
      <c r="D20" s="153">
        <v>68800</v>
      </c>
      <c r="E20" s="153">
        <v>28800</v>
      </c>
      <c r="F20" s="153">
        <v>40000</v>
      </c>
      <c r="G20" s="153"/>
      <c r="H20" s="153"/>
      <c r="I20" s="153"/>
      <c r="J20" s="153"/>
      <c r="K20" s="153"/>
      <c r="L20" s="153"/>
      <c r="M20" s="153"/>
      <c r="N20" s="153"/>
      <c r="O20" s="153"/>
    </row>
    <row r="21" ht="22.5" customHeight="1" spans="1:15">
      <c r="A21" s="196" t="s">
        <v>103</v>
      </c>
      <c r="B21" s="196" t="str">
        <f>"    "&amp;"其他自然资源海洋气象等支出"</f>
        <v>    其他自然资源海洋气象等支出</v>
      </c>
      <c r="C21" s="153">
        <v>68800</v>
      </c>
      <c r="D21" s="153">
        <v>68800</v>
      </c>
      <c r="E21" s="153">
        <v>28800</v>
      </c>
      <c r="F21" s="153">
        <v>40000</v>
      </c>
      <c r="G21" s="153"/>
      <c r="H21" s="153"/>
      <c r="I21" s="153"/>
      <c r="J21" s="153"/>
      <c r="K21" s="153"/>
      <c r="L21" s="153"/>
      <c r="M21" s="153"/>
      <c r="N21" s="153"/>
      <c r="O21" s="153"/>
    </row>
    <row r="22" ht="22.5" customHeight="1" spans="1:15">
      <c r="A22" s="196" t="s">
        <v>104</v>
      </c>
      <c r="B22" s="196" t="s">
        <v>105</v>
      </c>
      <c r="C22" s="153">
        <v>926180.83</v>
      </c>
      <c r="D22" s="153">
        <v>926180.83</v>
      </c>
      <c r="E22" s="153">
        <v>926180.83</v>
      </c>
      <c r="F22" s="153"/>
      <c r="G22" s="153"/>
      <c r="H22" s="153"/>
      <c r="I22" s="153"/>
      <c r="J22" s="153"/>
      <c r="K22" s="153"/>
      <c r="L22" s="153"/>
      <c r="M22" s="153"/>
      <c r="N22" s="153"/>
      <c r="O22" s="153"/>
    </row>
    <row r="23" ht="22.5" customHeight="1" spans="1:15">
      <c r="A23" s="196" t="s">
        <v>106</v>
      </c>
      <c r="B23" s="196" t="str">
        <f>"  "&amp;"住房改革支出"</f>
        <v>  住房改革支出</v>
      </c>
      <c r="C23" s="153">
        <v>926180.83</v>
      </c>
      <c r="D23" s="153">
        <v>926180.83</v>
      </c>
      <c r="E23" s="153">
        <v>926180.83</v>
      </c>
      <c r="F23" s="153"/>
      <c r="G23" s="153"/>
      <c r="H23" s="153"/>
      <c r="I23" s="153"/>
      <c r="J23" s="153"/>
      <c r="K23" s="153"/>
      <c r="L23" s="153"/>
      <c r="M23" s="153"/>
      <c r="N23" s="153"/>
      <c r="O23" s="153"/>
    </row>
    <row r="24" ht="22.5" customHeight="1" spans="1:15">
      <c r="A24" s="196" t="s">
        <v>107</v>
      </c>
      <c r="B24" s="196" t="str">
        <f>"    "&amp;"住房公积金"</f>
        <v>    住房公积金</v>
      </c>
      <c r="C24" s="153">
        <v>926180.83</v>
      </c>
      <c r="D24" s="153">
        <v>926180.83</v>
      </c>
      <c r="E24" s="153">
        <v>926180.83</v>
      </c>
      <c r="F24" s="153"/>
      <c r="G24" s="153"/>
      <c r="H24" s="153"/>
      <c r="I24" s="153"/>
      <c r="J24" s="153"/>
      <c r="K24" s="153"/>
      <c r="L24" s="153"/>
      <c r="M24" s="153"/>
      <c r="N24" s="153"/>
      <c r="O24" s="153"/>
    </row>
    <row r="25" ht="22.5" customHeight="1" spans="1:15">
      <c r="A25" s="196" t="s">
        <v>108</v>
      </c>
      <c r="B25" s="196" t="s">
        <v>109</v>
      </c>
      <c r="C25" s="153">
        <v>140500</v>
      </c>
      <c r="D25" s="153">
        <v>140500</v>
      </c>
      <c r="E25" s="153"/>
      <c r="F25" s="153">
        <v>140500</v>
      </c>
      <c r="G25" s="153"/>
      <c r="H25" s="153"/>
      <c r="I25" s="153"/>
      <c r="J25" s="153"/>
      <c r="K25" s="153"/>
      <c r="L25" s="153"/>
      <c r="M25" s="153"/>
      <c r="N25" s="153"/>
      <c r="O25" s="153"/>
    </row>
    <row r="26" ht="22.5" customHeight="1" spans="1:15">
      <c r="A26" s="196" t="s">
        <v>110</v>
      </c>
      <c r="B26" s="196" t="str">
        <f>"  "&amp;"自然灾害防治"</f>
        <v>  自然灾害防治</v>
      </c>
      <c r="C26" s="153">
        <v>140500</v>
      </c>
      <c r="D26" s="153">
        <v>140500</v>
      </c>
      <c r="E26" s="153"/>
      <c r="F26" s="153">
        <v>140500</v>
      </c>
      <c r="G26" s="153"/>
      <c r="H26" s="153"/>
      <c r="I26" s="153"/>
      <c r="J26" s="153"/>
      <c r="K26" s="153"/>
      <c r="L26" s="153"/>
      <c r="M26" s="153"/>
      <c r="N26" s="153"/>
      <c r="O26" s="153"/>
    </row>
    <row r="27" ht="22.5" customHeight="1" spans="1:15">
      <c r="A27" s="196" t="s">
        <v>111</v>
      </c>
      <c r="B27" s="196" t="str">
        <f>"    "&amp;"地质灾害防治"</f>
        <v>    地质灾害防治</v>
      </c>
      <c r="C27" s="153">
        <v>140500</v>
      </c>
      <c r="D27" s="153">
        <v>140500</v>
      </c>
      <c r="E27" s="153"/>
      <c r="F27" s="153">
        <v>140500</v>
      </c>
      <c r="G27" s="153"/>
      <c r="H27" s="153"/>
      <c r="I27" s="153"/>
      <c r="J27" s="153"/>
      <c r="K27" s="153"/>
      <c r="L27" s="153"/>
      <c r="M27" s="153"/>
      <c r="N27" s="153"/>
      <c r="O27" s="153"/>
    </row>
    <row r="28" ht="22.5" customHeight="1" spans="1:15">
      <c r="A28" s="33" t="s">
        <v>112</v>
      </c>
      <c r="B28" s="210" t="s">
        <v>112</v>
      </c>
      <c r="C28" s="107">
        <v>12167270.02</v>
      </c>
      <c r="D28" s="153">
        <v>12167270.02</v>
      </c>
      <c r="E28" s="107">
        <v>11826770.02</v>
      </c>
      <c r="F28" s="107">
        <v>340500</v>
      </c>
      <c r="G28" s="107"/>
      <c r="H28" s="153"/>
      <c r="I28" s="107"/>
      <c r="J28" s="153"/>
      <c r="K28" s="107"/>
      <c r="L28" s="107"/>
      <c r="M28" s="107"/>
      <c r="N28" s="107"/>
      <c r="O28" s="107"/>
    </row>
  </sheetData>
  <mergeCells count="11">
    <mergeCell ref="A2:O2"/>
    <mergeCell ref="A3:L3"/>
    <mergeCell ref="D4:F4"/>
    <mergeCell ref="J4:O4"/>
    <mergeCell ref="A28:B28"/>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topLeftCell="A20" workbookViewId="0">
      <selection activeCell="D7" sqref="D7"/>
    </sheetView>
  </sheetViews>
  <sheetFormatPr defaultColWidth="10.7083333333333" defaultRowHeight="14.25" customHeight="1" outlineLevelCol="3"/>
  <cols>
    <col min="1" max="1" width="45.85" customWidth="1"/>
    <col min="2" max="2" width="36" customWidth="1"/>
    <col min="3" max="3" width="41.85" customWidth="1"/>
    <col min="4" max="4" width="34.85" customWidth="1"/>
  </cols>
  <sheetData>
    <row r="1" ht="19.5" customHeight="1" spans="4:4">
      <c r="D1" s="37" t="s">
        <v>113</v>
      </c>
    </row>
    <row r="2" ht="36" customHeight="1" spans="1:4">
      <c r="A2" s="4" t="s">
        <v>114</v>
      </c>
      <c r="B2" s="194"/>
      <c r="C2" s="194"/>
      <c r="D2" s="194"/>
    </row>
    <row r="3" ht="24" customHeight="1" spans="1:4">
      <c r="A3" s="6" t="str">
        <f>"单位名称："&amp;"德钦县自然资源局"</f>
        <v>单位名称：德钦县自然资源局</v>
      </c>
      <c r="B3" s="195"/>
      <c r="C3" s="195"/>
      <c r="D3" s="116" t="s">
        <v>2</v>
      </c>
    </row>
    <row r="4" ht="19.5" customHeight="1" spans="1:4">
      <c r="A4" s="12" t="s">
        <v>3</v>
      </c>
      <c r="B4" s="14"/>
      <c r="C4" s="12" t="s">
        <v>4</v>
      </c>
      <c r="D4" s="14"/>
    </row>
    <row r="5" ht="21.75" customHeight="1" spans="1:4">
      <c r="A5" s="28" t="s">
        <v>5</v>
      </c>
      <c r="B5" s="124" t="s">
        <v>6</v>
      </c>
      <c r="C5" s="28" t="s">
        <v>115</v>
      </c>
      <c r="D5" s="124" t="s">
        <v>6</v>
      </c>
    </row>
    <row r="6" ht="17.25" customHeight="1" spans="1:4">
      <c r="A6" s="30"/>
      <c r="B6" s="18"/>
      <c r="C6" s="30"/>
      <c r="D6" s="18"/>
    </row>
    <row r="7" ht="22.5" customHeight="1" spans="1:4">
      <c r="A7" s="196" t="s">
        <v>116</v>
      </c>
      <c r="B7" s="197">
        <v>12167270.02</v>
      </c>
      <c r="C7" s="198" t="s">
        <v>117</v>
      </c>
      <c r="D7" s="107">
        <v>12167270.02</v>
      </c>
    </row>
    <row r="8" ht="22.5" customHeight="1" spans="1:4">
      <c r="A8" s="199" t="s">
        <v>118</v>
      </c>
      <c r="B8" s="197">
        <v>12167270.02</v>
      </c>
      <c r="C8" s="198" t="s">
        <v>119</v>
      </c>
      <c r="D8" s="107"/>
    </row>
    <row r="9" ht="22.5" customHeight="1" spans="1:4">
      <c r="A9" s="199" t="s">
        <v>120</v>
      </c>
      <c r="B9" s="200"/>
      <c r="C9" s="198" t="s">
        <v>121</v>
      </c>
      <c r="D9" s="107"/>
    </row>
    <row r="10" ht="22.5" customHeight="1" spans="1:4">
      <c r="A10" s="199" t="s">
        <v>122</v>
      </c>
      <c r="B10" s="200"/>
      <c r="C10" s="198" t="s">
        <v>123</v>
      </c>
      <c r="D10" s="107"/>
    </row>
    <row r="11" ht="22.5" customHeight="1" spans="1:4">
      <c r="A11" s="199" t="s">
        <v>124</v>
      </c>
      <c r="B11" s="196"/>
      <c r="C11" s="198" t="s">
        <v>125</v>
      </c>
      <c r="D11" s="107"/>
    </row>
    <row r="12" ht="22.5" customHeight="1" spans="1:4">
      <c r="A12" s="199" t="s">
        <v>118</v>
      </c>
      <c r="B12" s="196"/>
      <c r="C12" s="198" t="s">
        <v>126</v>
      </c>
      <c r="D12" s="107"/>
    </row>
    <row r="13" ht="22.5" customHeight="1" spans="1:4">
      <c r="A13" s="199" t="s">
        <v>120</v>
      </c>
      <c r="B13" s="199"/>
      <c r="C13" s="198" t="s">
        <v>127</v>
      </c>
      <c r="D13" s="107"/>
    </row>
    <row r="14" ht="22.5" customHeight="1" spans="1:4">
      <c r="A14" s="199" t="s">
        <v>122</v>
      </c>
      <c r="B14" s="199"/>
      <c r="C14" s="198" t="s">
        <v>128</v>
      </c>
      <c r="D14" s="107"/>
    </row>
    <row r="15" ht="22.5" customHeight="1" spans="1:4">
      <c r="A15" s="199"/>
      <c r="B15" s="199"/>
      <c r="C15" s="198" t="s">
        <v>129</v>
      </c>
      <c r="D15" s="107">
        <v>1159227.78</v>
      </c>
    </row>
    <row r="16" ht="22.5" customHeight="1" spans="1:4">
      <c r="A16" s="199"/>
      <c r="B16" s="196"/>
      <c r="C16" s="198" t="s">
        <v>130</v>
      </c>
      <c r="D16" s="107">
        <v>905966.17</v>
      </c>
    </row>
    <row r="17" ht="22.5" customHeight="1" spans="1:4">
      <c r="A17" s="201"/>
      <c r="B17" s="202"/>
      <c r="C17" s="198" t="s">
        <v>131</v>
      </c>
      <c r="D17" s="107"/>
    </row>
    <row r="18" ht="22.5" customHeight="1" spans="1:4">
      <c r="A18" s="201"/>
      <c r="B18" s="202"/>
      <c r="C18" s="198" t="s">
        <v>132</v>
      </c>
      <c r="D18" s="107"/>
    </row>
    <row r="19" ht="22.5" customHeight="1" spans="1:4">
      <c r="A19" s="141"/>
      <c r="B19" s="141"/>
      <c r="C19" s="198" t="s">
        <v>133</v>
      </c>
      <c r="D19" s="107"/>
    </row>
    <row r="20" ht="22.5" customHeight="1" spans="1:4">
      <c r="A20" s="141"/>
      <c r="B20" s="141"/>
      <c r="C20" s="198" t="s">
        <v>134</v>
      </c>
      <c r="D20" s="107"/>
    </row>
    <row r="21" ht="22.5" customHeight="1" spans="1:4">
      <c r="A21" s="141"/>
      <c r="B21" s="141"/>
      <c r="C21" s="198" t="s">
        <v>135</v>
      </c>
      <c r="D21" s="107"/>
    </row>
    <row r="22" ht="22.5" customHeight="1" spans="1:4">
      <c r="A22" s="141"/>
      <c r="B22" s="141"/>
      <c r="C22" s="198" t="s">
        <v>136</v>
      </c>
      <c r="D22" s="107"/>
    </row>
    <row r="23" ht="22.5" customHeight="1" spans="1:4">
      <c r="A23" s="141"/>
      <c r="B23" s="141"/>
      <c r="C23" s="198" t="s">
        <v>137</v>
      </c>
      <c r="D23" s="107"/>
    </row>
    <row r="24" ht="22.5" customHeight="1" spans="1:4">
      <c r="A24" s="141"/>
      <c r="B24" s="141"/>
      <c r="C24" s="198" t="s">
        <v>138</v>
      </c>
      <c r="D24" s="107"/>
    </row>
    <row r="25" ht="22.5" customHeight="1" spans="1:4">
      <c r="A25" s="141"/>
      <c r="B25" s="141"/>
      <c r="C25" s="198" t="s">
        <v>139</v>
      </c>
      <c r="D25" s="107">
        <v>9035395.24</v>
      </c>
    </row>
    <row r="26" ht="22.5" customHeight="1" spans="1:4">
      <c r="A26" s="141"/>
      <c r="B26" s="141"/>
      <c r="C26" s="198" t="s">
        <v>140</v>
      </c>
      <c r="D26" s="107">
        <v>926180.83</v>
      </c>
    </row>
    <row r="27" ht="22.5" customHeight="1" spans="1:4">
      <c r="A27" s="141"/>
      <c r="B27" s="141"/>
      <c r="C27" s="198" t="s">
        <v>141</v>
      </c>
      <c r="D27" s="107"/>
    </row>
    <row r="28" ht="22.5" customHeight="1" spans="1:4">
      <c r="A28" s="141"/>
      <c r="B28" s="141"/>
      <c r="C28" s="198" t="s">
        <v>142</v>
      </c>
      <c r="D28" s="107"/>
    </row>
    <row r="29" ht="22.5" customHeight="1" spans="1:4">
      <c r="A29" s="141"/>
      <c r="B29" s="141"/>
      <c r="C29" s="198" t="s">
        <v>143</v>
      </c>
      <c r="D29" s="107">
        <v>140500</v>
      </c>
    </row>
    <row r="30" ht="22.5" customHeight="1" spans="1:4">
      <c r="A30" s="141"/>
      <c r="B30" s="141"/>
      <c r="C30" s="198" t="s">
        <v>144</v>
      </c>
      <c r="D30" s="107"/>
    </row>
    <row r="31" ht="22.5" customHeight="1" spans="1:4">
      <c r="A31" s="203"/>
      <c r="B31" s="202"/>
      <c r="C31" s="198" t="s">
        <v>145</v>
      </c>
      <c r="D31" s="107"/>
    </row>
    <row r="32" ht="22.5" customHeight="1" spans="1:4">
      <c r="A32" s="203"/>
      <c r="B32" s="202"/>
      <c r="C32" s="198" t="s">
        <v>146</v>
      </c>
      <c r="D32" s="107"/>
    </row>
    <row r="33" ht="22.5" customHeight="1" spans="1:4">
      <c r="A33" s="203"/>
      <c r="B33" s="202"/>
      <c r="C33" s="198" t="s">
        <v>147</v>
      </c>
      <c r="D33" s="107"/>
    </row>
    <row r="34" ht="22.5" customHeight="1" spans="1:4">
      <c r="A34" s="203"/>
      <c r="B34" s="202"/>
      <c r="C34" s="201" t="s">
        <v>148</v>
      </c>
      <c r="D34" s="202"/>
    </row>
    <row r="35" ht="22.5" customHeight="1" spans="1:4">
      <c r="A35" s="204" t="s">
        <v>149</v>
      </c>
      <c r="B35" s="205">
        <v>12167270.02</v>
      </c>
      <c r="C35" s="203" t="s">
        <v>52</v>
      </c>
      <c r="D35" s="205">
        <v>12167270.02</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7"/>
  <sheetViews>
    <sheetView showZeros="0" workbookViewId="0">
      <selection activeCell="A1" sqref="A1"/>
    </sheetView>
  </sheetViews>
  <sheetFormatPr defaultColWidth="10.7083333333333" defaultRowHeight="14.25" customHeight="1" outlineLevelCol="6"/>
  <cols>
    <col min="1" max="1" width="23.575" customWidth="1"/>
    <col min="2" max="2" width="51.2833333333333" customWidth="1"/>
    <col min="3" max="3" width="28.2833333333333" customWidth="1"/>
    <col min="4" max="4" width="23.85" customWidth="1"/>
    <col min="5" max="7" width="28.2833333333333" customWidth="1"/>
  </cols>
  <sheetData>
    <row r="1" customHeight="1" spans="4:7">
      <c r="D1" s="144"/>
      <c r="F1" s="62"/>
      <c r="G1" s="37" t="s">
        <v>150</v>
      </c>
    </row>
    <row r="2" ht="39" customHeight="1" spans="1:7">
      <c r="A2" s="4" t="s">
        <v>151</v>
      </c>
      <c r="B2" s="123"/>
      <c r="C2" s="123"/>
      <c r="D2" s="123"/>
      <c r="E2" s="123"/>
      <c r="F2" s="123"/>
      <c r="G2" s="123"/>
    </row>
    <row r="3" ht="18" customHeight="1" spans="1:7">
      <c r="A3" s="6" t="str">
        <f>"单位名称："&amp;"德钦县自然资源局"</f>
        <v>单位名称：德钦县自然资源局</v>
      </c>
      <c r="B3" s="182"/>
      <c r="C3" s="171"/>
      <c r="D3" s="171"/>
      <c r="E3" s="171"/>
      <c r="F3" s="119"/>
      <c r="G3" s="116" t="s">
        <v>2</v>
      </c>
    </row>
    <row r="4" ht="20.25" customHeight="1" spans="1:7">
      <c r="A4" s="183" t="s">
        <v>152</v>
      </c>
      <c r="B4" s="184"/>
      <c r="C4" s="124" t="s">
        <v>57</v>
      </c>
      <c r="D4" s="158" t="s">
        <v>77</v>
      </c>
      <c r="E4" s="13"/>
      <c r="F4" s="14"/>
      <c r="G4" s="149" t="s">
        <v>78</v>
      </c>
    </row>
    <row r="5" ht="20.25" customHeight="1" spans="1:7">
      <c r="A5" s="185" t="s">
        <v>75</v>
      </c>
      <c r="B5" s="185" t="s">
        <v>76</v>
      </c>
      <c r="C5" s="30"/>
      <c r="D5" s="186" t="s">
        <v>59</v>
      </c>
      <c r="E5" s="186" t="s">
        <v>153</v>
      </c>
      <c r="F5" s="186" t="s">
        <v>154</v>
      </c>
      <c r="G5" s="110"/>
    </row>
    <row r="6" ht="19.5" customHeight="1" spans="1:7">
      <c r="A6" s="185" t="s">
        <v>155</v>
      </c>
      <c r="B6" s="185" t="s">
        <v>156</v>
      </c>
      <c r="C6" s="185" t="s">
        <v>157</v>
      </c>
      <c r="D6" s="186">
        <v>4</v>
      </c>
      <c r="E6" s="187" t="s">
        <v>158</v>
      </c>
      <c r="F6" s="187" t="s">
        <v>159</v>
      </c>
      <c r="G6" s="185" t="s">
        <v>160</v>
      </c>
    </row>
    <row r="7" ht="22.5" customHeight="1" spans="1:7">
      <c r="A7" s="139" t="s">
        <v>86</v>
      </c>
      <c r="B7" s="139" t="s">
        <v>87</v>
      </c>
      <c r="C7" s="188">
        <v>1159227.78</v>
      </c>
      <c r="D7" s="188">
        <v>1159227.78</v>
      </c>
      <c r="E7" s="188">
        <v>1159227.78</v>
      </c>
      <c r="F7" s="188"/>
      <c r="G7" s="188"/>
    </row>
    <row r="8" ht="22.5" customHeight="1" spans="1:7">
      <c r="A8" s="189" t="s">
        <v>88</v>
      </c>
      <c r="B8" s="189" t="s">
        <v>161</v>
      </c>
      <c r="C8" s="188">
        <v>1159227.78</v>
      </c>
      <c r="D8" s="188">
        <v>1159227.78</v>
      </c>
      <c r="E8" s="188">
        <v>1159227.78</v>
      </c>
      <c r="F8" s="188"/>
      <c r="G8" s="188"/>
    </row>
    <row r="9" ht="22.5" customHeight="1" spans="1:7">
      <c r="A9" s="190" t="s">
        <v>89</v>
      </c>
      <c r="B9" s="190" t="s">
        <v>162</v>
      </c>
      <c r="C9" s="188">
        <v>1159227.78</v>
      </c>
      <c r="D9" s="188">
        <v>1159227.78</v>
      </c>
      <c r="E9" s="188">
        <v>1159227.78</v>
      </c>
      <c r="F9" s="188"/>
      <c r="G9" s="188"/>
    </row>
    <row r="10" ht="22.5" customHeight="1" spans="1:7">
      <c r="A10" s="139" t="s">
        <v>91</v>
      </c>
      <c r="B10" s="139" t="s">
        <v>92</v>
      </c>
      <c r="C10" s="188">
        <v>905966.17</v>
      </c>
      <c r="D10" s="188">
        <v>905966.17</v>
      </c>
      <c r="E10" s="188">
        <v>905966.17</v>
      </c>
      <c r="F10" s="188"/>
      <c r="G10" s="188"/>
    </row>
    <row r="11" ht="22.5" customHeight="1" spans="1:7">
      <c r="A11" s="189" t="s">
        <v>93</v>
      </c>
      <c r="B11" s="189" t="s">
        <v>163</v>
      </c>
      <c r="C11" s="188">
        <v>905966.17</v>
      </c>
      <c r="D11" s="188">
        <v>905966.17</v>
      </c>
      <c r="E11" s="188">
        <v>905966.17</v>
      </c>
      <c r="F11" s="188"/>
      <c r="G11" s="188"/>
    </row>
    <row r="12" ht="22.5" customHeight="1" spans="1:7">
      <c r="A12" s="190" t="s">
        <v>94</v>
      </c>
      <c r="B12" s="190" t="s">
        <v>164</v>
      </c>
      <c r="C12" s="188">
        <v>424984.32</v>
      </c>
      <c r="D12" s="188">
        <v>424984.32</v>
      </c>
      <c r="E12" s="188">
        <v>424984.32</v>
      </c>
      <c r="F12" s="188"/>
      <c r="G12" s="188"/>
    </row>
    <row r="13" ht="22.5" customHeight="1" spans="1:7">
      <c r="A13" s="190" t="s">
        <v>95</v>
      </c>
      <c r="B13" s="190" t="s">
        <v>165</v>
      </c>
      <c r="C13" s="188">
        <v>109540.8</v>
      </c>
      <c r="D13" s="188">
        <v>109540.8</v>
      </c>
      <c r="E13" s="188">
        <v>109540.8</v>
      </c>
      <c r="F13" s="188"/>
      <c r="G13" s="188"/>
    </row>
    <row r="14" ht="22.5" customHeight="1" spans="1:7">
      <c r="A14" s="190" t="s">
        <v>96</v>
      </c>
      <c r="B14" s="190" t="s">
        <v>166</v>
      </c>
      <c r="C14" s="188">
        <v>342322.7</v>
      </c>
      <c r="D14" s="188">
        <v>342322.7</v>
      </c>
      <c r="E14" s="188">
        <v>342322.7</v>
      </c>
      <c r="F14" s="188"/>
      <c r="G14" s="188"/>
    </row>
    <row r="15" ht="22.5" customHeight="1" spans="1:7">
      <c r="A15" s="190" t="s">
        <v>97</v>
      </c>
      <c r="B15" s="190" t="s">
        <v>167</v>
      </c>
      <c r="C15" s="188">
        <v>29118.35</v>
      </c>
      <c r="D15" s="188">
        <v>29118.35</v>
      </c>
      <c r="E15" s="188">
        <v>29118.35</v>
      </c>
      <c r="F15" s="188"/>
      <c r="G15" s="188"/>
    </row>
    <row r="16" ht="22.5" customHeight="1" spans="1:7">
      <c r="A16" s="139" t="s">
        <v>98</v>
      </c>
      <c r="B16" s="139" t="s">
        <v>99</v>
      </c>
      <c r="C16" s="188">
        <v>9035395.24</v>
      </c>
      <c r="D16" s="188">
        <v>8835395.24</v>
      </c>
      <c r="E16" s="188">
        <v>8027646.01</v>
      </c>
      <c r="F16" s="188">
        <v>807749.23</v>
      </c>
      <c r="G16" s="188">
        <v>200000</v>
      </c>
    </row>
    <row r="17" ht="22.5" customHeight="1" spans="1:7">
      <c r="A17" s="189" t="s">
        <v>100</v>
      </c>
      <c r="B17" s="189" t="s">
        <v>168</v>
      </c>
      <c r="C17" s="188">
        <v>8966595.24</v>
      </c>
      <c r="D17" s="188">
        <v>8806595.24</v>
      </c>
      <c r="E17" s="188">
        <v>7998846.01</v>
      </c>
      <c r="F17" s="188">
        <v>807749.23</v>
      </c>
      <c r="G17" s="188">
        <v>160000</v>
      </c>
    </row>
    <row r="18" ht="22.5" customHeight="1" spans="1:7">
      <c r="A18" s="190" t="s">
        <v>101</v>
      </c>
      <c r="B18" s="190" t="s">
        <v>169</v>
      </c>
      <c r="C18" s="188">
        <v>8966595.24</v>
      </c>
      <c r="D18" s="188">
        <v>8806595.24</v>
      </c>
      <c r="E18" s="188">
        <v>7998846.01</v>
      </c>
      <c r="F18" s="188">
        <v>807749.23</v>
      </c>
      <c r="G18" s="188">
        <v>160000</v>
      </c>
    </row>
    <row r="19" ht="22.5" customHeight="1" spans="1:7">
      <c r="A19" s="189" t="s">
        <v>102</v>
      </c>
      <c r="B19" s="189" t="s">
        <v>170</v>
      </c>
      <c r="C19" s="188">
        <v>68800</v>
      </c>
      <c r="D19" s="188">
        <v>28800</v>
      </c>
      <c r="E19" s="188">
        <v>28800</v>
      </c>
      <c r="F19" s="188"/>
      <c r="G19" s="188">
        <v>40000</v>
      </c>
    </row>
    <row r="20" ht="22.5" customHeight="1" spans="1:7">
      <c r="A20" s="190" t="s">
        <v>103</v>
      </c>
      <c r="B20" s="190" t="s">
        <v>170</v>
      </c>
      <c r="C20" s="188">
        <v>68800</v>
      </c>
      <c r="D20" s="188">
        <v>28800</v>
      </c>
      <c r="E20" s="188">
        <v>28800</v>
      </c>
      <c r="F20" s="188"/>
      <c r="G20" s="188">
        <v>40000</v>
      </c>
    </row>
    <row r="21" ht="22.5" customHeight="1" spans="1:7">
      <c r="A21" s="139" t="s">
        <v>104</v>
      </c>
      <c r="B21" s="139" t="s">
        <v>105</v>
      </c>
      <c r="C21" s="188">
        <v>926180.83</v>
      </c>
      <c r="D21" s="188">
        <v>926180.83</v>
      </c>
      <c r="E21" s="188">
        <v>926180.83</v>
      </c>
      <c r="F21" s="188"/>
      <c r="G21" s="188"/>
    </row>
    <row r="22" ht="22.5" customHeight="1" spans="1:7">
      <c r="A22" s="189" t="s">
        <v>106</v>
      </c>
      <c r="B22" s="189" t="s">
        <v>171</v>
      </c>
      <c r="C22" s="188">
        <v>926180.83</v>
      </c>
      <c r="D22" s="188">
        <v>926180.83</v>
      </c>
      <c r="E22" s="188">
        <v>926180.83</v>
      </c>
      <c r="F22" s="188"/>
      <c r="G22" s="188"/>
    </row>
    <row r="23" ht="22.5" customHeight="1" spans="1:7">
      <c r="A23" s="190" t="s">
        <v>107</v>
      </c>
      <c r="B23" s="190" t="s">
        <v>172</v>
      </c>
      <c r="C23" s="188">
        <v>926180.83</v>
      </c>
      <c r="D23" s="188">
        <v>926180.83</v>
      </c>
      <c r="E23" s="188">
        <v>926180.83</v>
      </c>
      <c r="F23" s="188"/>
      <c r="G23" s="188"/>
    </row>
    <row r="24" ht="22.5" customHeight="1" spans="1:7">
      <c r="A24" s="139" t="s">
        <v>108</v>
      </c>
      <c r="B24" s="139" t="s">
        <v>109</v>
      </c>
      <c r="C24" s="188">
        <v>140500</v>
      </c>
      <c r="D24" s="188"/>
      <c r="E24" s="188"/>
      <c r="F24" s="188"/>
      <c r="G24" s="188">
        <v>140500</v>
      </c>
    </row>
    <row r="25" ht="22.5" customHeight="1" spans="1:7">
      <c r="A25" s="189" t="s">
        <v>110</v>
      </c>
      <c r="B25" s="189" t="s">
        <v>173</v>
      </c>
      <c r="C25" s="188">
        <v>140500</v>
      </c>
      <c r="D25" s="188"/>
      <c r="E25" s="188"/>
      <c r="F25" s="188"/>
      <c r="G25" s="188">
        <v>140500</v>
      </c>
    </row>
    <row r="26" ht="22.5" customHeight="1" spans="1:7">
      <c r="A26" s="190" t="s">
        <v>111</v>
      </c>
      <c r="B26" s="190" t="s">
        <v>174</v>
      </c>
      <c r="C26" s="188">
        <v>140500</v>
      </c>
      <c r="D26" s="188"/>
      <c r="E26" s="188"/>
      <c r="F26" s="188"/>
      <c r="G26" s="188">
        <v>140500</v>
      </c>
    </row>
    <row r="27" ht="22.5" customHeight="1" spans="1:7">
      <c r="A27" s="191" t="s">
        <v>112</v>
      </c>
      <c r="B27" s="192" t="s">
        <v>112</v>
      </c>
      <c r="C27" s="193">
        <v>12167270.02</v>
      </c>
      <c r="D27" s="188">
        <v>11826770.02</v>
      </c>
      <c r="E27" s="193">
        <v>11019020.79</v>
      </c>
      <c r="F27" s="193">
        <v>807749.23</v>
      </c>
      <c r="G27" s="193">
        <v>340500</v>
      </c>
    </row>
  </sheetData>
  <mergeCells count="7">
    <mergeCell ref="A2:G2"/>
    <mergeCell ref="A3:E3"/>
    <mergeCell ref="A4:B4"/>
    <mergeCell ref="D4:F4"/>
    <mergeCell ref="A27:B27"/>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E7" sqref="E7"/>
    </sheetView>
  </sheetViews>
  <sheetFormatPr defaultColWidth="10.7083333333333" defaultRowHeight="14.25" customHeight="1" outlineLevelRow="6" outlineLevelCol="5"/>
  <cols>
    <col min="1" max="2" width="32" customWidth="1"/>
    <col min="3" max="6" width="30.1416666666667" customWidth="1"/>
  </cols>
  <sheetData>
    <row r="1" customHeight="1" spans="1:6">
      <c r="A1" s="166"/>
      <c r="B1" s="166"/>
      <c r="C1" s="97"/>
      <c r="D1" s="167"/>
      <c r="F1" s="168" t="s">
        <v>175</v>
      </c>
    </row>
    <row r="2" ht="36.75" customHeight="1" spans="1:6">
      <c r="A2" s="169" t="s">
        <v>176</v>
      </c>
      <c r="B2" s="170"/>
      <c r="C2" s="170"/>
      <c r="D2" s="170"/>
      <c r="E2" s="170"/>
      <c r="F2" s="170"/>
    </row>
    <row r="3" ht="18.75" customHeight="1" spans="1:6">
      <c r="A3" s="6" t="str">
        <f>"单位名称："&amp;"德钦县自然资源局"</f>
        <v>单位名称：德钦县自然资源局</v>
      </c>
      <c r="B3" s="166"/>
      <c r="C3" s="97"/>
      <c r="D3" s="171"/>
      <c r="F3" s="168" t="s">
        <v>177</v>
      </c>
    </row>
    <row r="4" ht="19.5" customHeight="1" spans="1:6">
      <c r="A4" s="172" t="s">
        <v>178</v>
      </c>
      <c r="B4" s="173" t="s">
        <v>179</v>
      </c>
      <c r="C4" s="71" t="s">
        <v>180</v>
      </c>
      <c r="D4" s="174"/>
      <c r="E4" s="175"/>
      <c r="F4" s="173" t="s">
        <v>181</v>
      </c>
    </row>
    <row r="5" ht="19.5" customHeight="1" spans="1:6">
      <c r="A5" s="176"/>
      <c r="B5" s="177"/>
      <c r="C5" s="70" t="s">
        <v>59</v>
      </c>
      <c r="D5" s="70" t="s">
        <v>182</v>
      </c>
      <c r="E5" s="70" t="s">
        <v>183</v>
      </c>
      <c r="F5" s="177"/>
    </row>
    <row r="6" ht="18.75" customHeight="1" spans="1:6">
      <c r="A6" s="178">
        <v>1</v>
      </c>
      <c r="B6" s="178">
        <v>2</v>
      </c>
      <c r="C6" s="179">
        <v>3</v>
      </c>
      <c r="D6" s="178">
        <v>4</v>
      </c>
      <c r="E6" s="178">
        <v>5</v>
      </c>
      <c r="F6" s="178">
        <v>6</v>
      </c>
    </row>
    <row r="7" ht="22.5" customHeight="1" spans="1:6">
      <c r="A7" s="180">
        <v>35000</v>
      </c>
      <c r="B7" s="180"/>
      <c r="C7" s="181">
        <v>30000</v>
      </c>
      <c r="D7" s="180"/>
      <c r="E7" s="180">
        <v>30000</v>
      </c>
      <c r="F7" s="180">
        <v>5000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9"/>
  <sheetViews>
    <sheetView showZeros="0" topLeftCell="A7" workbookViewId="0">
      <selection activeCell="H12" sqref="H12:H20"/>
    </sheetView>
  </sheetViews>
  <sheetFormatPr defaultColWidth="10.7083333333333" defaultRowHeight="14.25" customHeight="1"/>
  <cols>
    <col min="1" max="1" width="38.2833333333333" customWidth="1"/>
    <col min="2" max="2" width="29.7083333333333" customWidth="1"/>
    <col min="3" max="3" width="31" customWidth="1"/>
    <col min="4" max="4" width="11.85" customWidth="1"/>
    <col min="5" max="5" width="20.575" customWidth="1"/>
    <col min="6" max="6" width="12" customWidth="1"/>
    <col min="7" max="7" width="26.85" customWidth="1"/>
    <col min="8" max="22" width="23.1416666666667" customWidth="1"/>
    <col min="23" max="24" width="23.2833333333333" customWidth="1"/>
  </cols>
  <sheetData>
    <row r="1" ht="18.75" customHeight="1" spans="2:24">
      <c r="B1" s="154"/>
      <c r="D1" s="155"/>
      <c r="E1" s="155"/>
      <c r="F1" s="155"/>
      <c r="G1" s="155"/>
      <c r="H1" s="77"/>
      <c r="I1" s="77"/>
      <c r="J1" s="2"/>
      <c r="K1" s="77"/>
      <c r="L1" s="77"/>
      <c r="M1" s="77"/>
      <c r="N1" s="77"/>
      <c r="O1" s="2"/>
      <c r="P1" s="2"/>
      <c r="Q1" s="2"/>
      <c r="R1" s="77"/>
      <c r="V1" s="154"/>
      <c r="X1" s="61" t="s">
        <v>184</v>
      </c>
    </row>
    <row r="2" ht="39.75" customHeight="1" spans="1:24">
      <c r="A2" s="156" t="s">
        <v>185</v>
      </c>
      <c r="B2" s="63"/>
      <c r="C2" s="63"/>
      <c r="D2" s="63"/>
      <c r="E2" s="63"/>
      <c r="F2" s="63"/>
      <c r="G2" s="63"/>
      <c r="H2" s="63"/>
      <c r="I2" s="63"/>
      <c r="J2" s="5"/>
      <c r="K2" s="63"/>
      <c r="L2" s="63"/>
      <c r="M2" s="63"/>
      <c r="N2" s="63"/>
      <c r="O2" s="5"/>
      <c r="P2" s="5"/>
      <c r="Q2" s="5"/>
      <c r="R2" s="63"/>
      <c r="S2" s="63"/>
      <c r="T2" s="63"/>
      <c r="U2" s="63"/>
      <c r="V2" s="63"/>
      <c r="W2" s="63"/>
      <c r="X2" s="63"/>
    </row>
    <row r="3" ht="18.75" customHeight="1" spans="1:24">
      <c r="A3" s="6" t="str">
        <f>"单位名称："&amp;"德钦县自然资源局"</f>
        <v>单位名称：德钦县自然资源局</v>
      </c>
      <c r="B3" s="157"/>
      <c r="C3" s="157"/>
      <c r="D3" s="157"/>
      <c r="E3" s="157"/>
      <c r="F3" s="157"/>
      <c r="G3" s="157"/>
      <c r="H3" s="79"/>
      <c r="I3" s="79"/>
      <c r="J3" s="8"/>
      <c r="K3" s="79"/>
      <c r="L3" s="79"/>
      <c r="M3" s="79"/>
      <c r="N3" s="79"/>
      <c r="O3" s="8"/>
      <c r="P3" s="8"/>
      <c r="Q3" s="8"/>
      <c r="R3" s="79"/>
      <c r="V3" s="154"/>
      <c r="X3" s="100" t="s">
        <v>177</v>
      </c>
    </row>
    <row r="4" ht="18" customHeight="1" spans="1:24">
      <c r="A4" s="10" t="s">
        <v>186</v>
      </c>
      <c r="B4" s="10" t="s">
        <v>187</v>
      </c>
      <c r="C4" s="10" t="s">
        <v>188</v>
      </c>
      <c r="D4" s="10" t="s">
        <v>189</v>
      </c>
      <c r="E4" s="10" t="s">
        <v>190</v>
      </c>
      <c r="F4" s="10" t="s">
        <v>191</v>
      </c>
      <c r="G4" s="10" t="s">
        <v>192</v>
      </c>
      <c r="H4" s="158" t="s">
        <v>193</v>
      </c>
      <c r="I4" s="102" t="s">
        <v>193</v>
      </c>
      <c r="J4" s="13"/>
      <c r="K4" s="102"/>
      <c r="L4" s="102"/>
      <c r="M4" s="102"/>
      <c r="N4" s="102"/>
      <c r="O4" s="13"/>
      <c r="P4" s="13"/>
      <c r="Q4" s="13"/>
      <c r="R4" s="67" t="s">
        <v>63</v>
      </c>
      <c r="S4" s="102" t="s">
        <v>80</v>
      </c>
      <c r="T4" s="102"/>
      <c r="U4" s="102"/>
      <c r="V4" s="102"/>
      <c r="W4" s="102"/>
      <c r="X4" s="163"/>
    </row>
    <row r="5" ht="18" customHeight="1" spans="1:24">
      <c r="A5" s="15"/>
      <c r="B5" s="152"/>
      <c r="C5" s="15"/>
      <c r="D5" s="15"/>
      <c r="E5" s="15"/>
      <c r="F5" s="15"/>
      <c r="G5" s="15"/>
      <c r="H5" s="124" t="s">
        <v>194</v>
      </c>
      <c r="I5" s="158" t="s">
        <v>60</v>
      </c>
      <c r="J5" s="13"/>
      <c r="K5" s="102"/>
      <c r="L5" s="102"/>
      <c r="M5" s="102"/>
      <c r="N5" s="163"/>
      <c r="O5" s="12" t="s">
        <v>195</v>
      </c>
      <c r="P5" s="13"/>
      <c r="Q5" s="14"/>
      <c r="R5" s="10" t="s">
        <v>63</v>
      </c>
      <c r="S5" s="158" t="s">
        <v>80</v>
      </c>
      <c r="T5" s="67" t="s">
        <v>66</v>
      </c>
      <c r="U5" s="102" t="s">
        <v>80</v>
      </c>
      <c r="V5" s="67" t="s">
        <v>68</v>
      </c>
      <c r="W5" s="67" t="s">
        <v>69</v>
      </c>
      <c r="X5" s="165" t="s">
        <v>70</v>
      </c>
    </row>
    <row r="6" ht="18.75" customHeight="1" spans="1:24">
      <c r="A6" s="29"/>
      <c r="B6" s="29"/>
      <c r="C6" s="29"/>
      <c r="D6" s="29"/>
      <c r="E6" s="29"/>
      <c r="F6" s="29"/>
      <c r="G6" s="29"/>
      <c r="H6" s="29"/>
      <c r="I6" s="164" t="s">
        <v>196</v>
      </c>
      <c r="J6" s="165" t="s">
        <v>197</v>
      </c>
      <c r="K6" s="10" t="s">
        <v>198</v>
      </c>
      <c r="L6" s="10" t="s">
        <v>199</v>
      </c>
      <c r="M6" s="10" t="s">
        <v>200</v>
      </c>
      <c r="N6" s="10" t="s">
        <v>201</v>
      </c>
      <c r="O6" s="10" t="s">
        <v>60</v>
      </c>
      <c r="P6" s="10" t="s">
        <v>61</v>
      </c>
      <c r="Q6" s="10" t="s">
        <v>62</v>
      </c>
      <c r="R6" s="29"/>
      <c r="S6" s="10" t="s">
        <v>59</v>
      </c>
      <c r="T6" s="10" t="s">
        <v>66</v>
      </c>
      <c r="U6" s="10" t="s">
        <v>202</v>
      </c>
      <c r="V6" s="10" t="s">
        <v>68</v>
      </c>
      <c r="W6" s="10" t="s">
        <v>69</v>
      </c>
      <c r="X6" s="10" t="s">
        <v>70</v>
      </c>
    </row>
    <row r="7" ht="37.5" customHeight="1" spans="1:24">
      <c r="A7" s="127"/>
      <c r="B7" s="127"/>
      <c r="C7" s="127"/>
      <c r="D7" s="127"/>
      <c r="E7" s="127"/>
      <c r="F7" s="127"/>
      <c r="G7" s="127"/>
      <c r="H7" s="127"/>
      <c r="I7" s="106" t="s">
        <v>59</v>
      </c>
      <c r="J7" s="106" t="s">
        <v>203</v>
      </c>
      <c r="K7" s="17" t="s">
        <v>197</v>
      </c>
      <c r="L7" s="17" t="s">
        <v>199</v>
      </c>
      <c r="M7" s="17" t="s">
        <v>200</v>
      </c>
      <c r="N7" s="17" t="s">
        <v>201</v>
      </c>
      <c r="O7" s="17" t="s">
        <v>199</v>
      </c>
      <c r="P7" s="17" t="s">
        <v>200</v>
      </c>
      <c r="Q7" s="17" t="s">
        <v>201</v>
      </c>
      <c r="R7" s="17" t="s">
        <v>63</v>
      </c>
      <c r="S7" s="17" t="s">
        <v>59</v>
      </c>
      <c r="T7" s="17" t="s">
        <v>66</v>
      </c>
      <c r="U7" s="17" t="s">
        <v>202</v>
      </c>
      <c r="V7" s="17" t="s">
        <v>68</v>
      </c>
      <c r="W7" s="17" t="s">
        <v>69</v>
      </c>
      <c r="X7" s="17" t="s">
        <v>70</v>
      </c>
    </row>
    <row r="8" ht="19.5" customHeight="1" spans="1:24">
      <c r="A8" s="159">
        <v>1</v>
      </c>
      <c r="B8" s="159">
        <v>2</v>
      </c>
      <c r="C8" s="159">
        <v>3</v>
      </c>
      <c r="D8" s="159">
        <v>4</v>
      </c>
      <c r="E8" s="159">
        <v>5</v>
      </c>
      <c r="F8" s="159">
        <v>6</v>
      </c>
      <c r="G8" s="159">
        <v>7</v>
      </c>
      <c r="H8" s="159">
        <v>8</v>
      </c>
      <c r="I8" s="159">
        <v>9</v>
      </c>
      <c r="J8" s="159">
        <v>10</v>
      </c>
      <c r="K8" s="159">
        <v>11</v>
      </c>
      <c r="L8" s="159">
        <v>12</v>
      </c>
      <c r="M8" s="159">
        <v>13</v>
      </c>
      <c r="N8" s="159">
        <v>14</v>
      </c>
      <c r="O8" s="159">
        <v>15</v>
      </c>
      <c r="P8" s="159">
        <v>16</v>
      </c>
      <c r="Q8" s="159">
        <v>17</v>
      </c>
      <c r="R8" s="159">
        <v>18</v>
      </c>
      <c r="S8" s="159">
        <v>19</v>
      </c>
      <c r="T8" s="159">
        <v>20</v>
      </c>
      <c r="U8" s="159">
        <v>21</v>
      </c>
      <c r="V8" s="159">
        <v>22</v>
      </c>
      <c r="W8" s="159">
        <v>23</v>
      </c>
      <c r="X8" s="159">
        <v>24</v>
      </c>
    </row>
    <row r="9" ht="22.5" customHeight="1" spans="1:24">
      <c r="A9" s="32" t="s">
        <v>72</v>
      </c>
      <c r="B9" s="32"/>
      <c r="C9" s="32"/>
      <c r="D9" s="32"/>
      <c r="E9" s="32"/>
      <c r="F9" s="32"/>
      <c r="G9" s="32"/>
      <c r="H9" s="107"/>
      <c r="I9" s="107"/>
      <c r="J9" s="107"/>
      <c r="K9" s="107"/>
      <c r="L9" s="49"/>
      <c r="M9" s="107"/>
      <c r="N9" s="49"/>
      <c r="O9" s="49"/>
      <c r="P9" s="49"/>
      <c r="Q9" s="49"/>
      <c r="R9" s="107"/>
      <c r="S9" s="107"/>
      <c r="T9" s="107"/>
      <c r="U9" s="107"/>
      <c r="V9" s="107"/>
      <c r="W9" s="107"/>
      <c r="X9" s="107"/>
    </row>
    <row r="10" ht="22.5" customHeight="1" spans="1:24">
      <c r="A10" s="160" t="s">
        <v>72</v>
      </c>
      <c r="B10" s="32"/>
      <c r="C10" s="32"/>
      <c r="D10" s="32"/>
      <c r="E10" s="32"/>
      <c r="F10" s="32"/>
      <c r="G10" s="32"/>
      <c r="H10" s="107"/>
      <c r="I10" s="107"/>
      <c r="J10" s="107"/>
      <c r="K10" s="107"/>
      <c r="L10" s="49"/>
      <c r="M10" s="107"/>
      <c r="N10" s="49"/>
      <c r="O10" s="49"/>
      <c r="P10" s="49"/>
      <c r="Q10" s="49"/>
      <c r="R10" s="107"/>
      <c r="S10" s="107"/>
      <c r="T10" s="107"/>
      <c r="U10" s="107"/>
      <c r="V10" s="107"/>
      <c r="W10" s="107"/>
      <c r="X10" s="107"/>
    </row>
    <row r="11" ht="22.5" customHeight="1" spans="1:24">
      <c r="A11" s="160" t="s">
        <v>72</v>
      </c>
      <c r="B11" s="32" t="s">
        <v>204</v>
      </c>
      <c r="C11" s="32" t="s">
        <v>205</v>
      </c>
      <c r="D11" s="32" t="s">
        <v>101</v>
      </c>
      <c r="E11" s="32" t="s">
        <v>169</v>
      </c>
      <c r="F11" s="32" t="s">
        <v>206</v>
      </c>
      <c r="G11" s="32" t="s">
        <v>207</v>
      </c>
      <c r="H11" s="107">
        <v>1131936</v>
      </c>
      <c r="I11" s="107">
        <v>1131936</v>
      </c>
      <c r="J11" s="107"/>
      <c r="K11" s="107"/>
      <c r="L11" s="24"/>
      <c r="M11" s="107">
        <v>1131936</v>
      </c>
      <c r="N11" s="24"/>
      <c r="O11" s="24"/>
      <c r="P11" s="24"/>
      <c r="Q11" s="24"/>
      <c r="R11" s="107"/>
      <c r="S11" s="107"/>
      <c r="T11" s="107"/>
      <c r="U11" s="107"/>
      <c r="V11" s="107"/>
      <c r="W11" s="107"/>
      <c r="X11" s="107"/>
    </row>
    <row r="12" ht="22.5" customHeight="1" spans="1:24">
      <c r="A12" s="160" t="s">
        <v>72</v>
      </c>
      <c r="B12" s="32" t="s">
        <v>208</v>
      </c>
      <c r="C12" s="32" t="s">
        <v>209</v>
      </c>
      <c r="D12" s="32" t="s">
        <v>101</v>
      </c>
      <c r="E12" s="32" t="s">
        <v>169</v>
      </c>
      <c r="F12" s="32" t="s">
        <v>206</v>
      </c>
      <c r="G12" s="32" t="s">
        <v>207</v>
      </c>
      <c r="H12" s="107">
        <v>286128</v>
      </c>
      <c r="I12" s="107">
        <v>286128</v>
      </c>
      <c r="J12" s="107"/>
      <c r="K12" s="107"/>
      <c r="L12" s="24"/>
      <c r="M12" s="107">
        <v>286128</v>
      </c>
      <c r="N12" s="24"/>
      <c r="O12" s="24"/>
      <c r="P12" s="24"/>
      <c r="Q12" s="24"/>
      <c r="R12" s="107"/>
      <c r="S12" s="107"/>
      <c r="T12" s="107"/>
      <c r="U12" s="107"/>
      <c r="V12" s="107"/>
      <c r="W12" s="107"/>
      <c r="X12" s="107"/>
    </row>
    <row r="13" ht="22.5" customHeight="1" spans="1:24">
      <c r="A13" s="160" t="s">
        <v>72</v>
      </c>
      <c r="B13" s="32" t="s">
        <v>204</v>
      </c>
      <c r="C13" s="32" t="s">
        <v>205</v>
      </c>
      <c r="D13" s="32" t="s">
        <v>101</v>
      </c>
      <c r="E13" s="32" t="s">
        <v>169</v>
      </c>
      <c r="F13" s="32" t="s">
        <v>210</v>
      </c>
      <c r="G13" s="32" t="s">
        <v>211</v>
      </c>
      <c r="H13" s="107">
        <v>3874221.6</v>
      </c>
      <c r="I13" s="107">
        <v>3874221.6</v>
      </c>
      <c r="J13" s="107"/>
      <c r="K13" s="107"/>
      <c r="L13" s="24"/>
      <c r="M13" s="107">
        <v>3874221.6</v>
      </c>
      <c r="N13" s="24"/>
      <c r="O13" s="24"/>
      <c r="P13" s="24"/>
      <c r="Q13" s="24"/>
      <c r="R13" s="107"/>
      <c r="S13" s="107"/>
      <c r="T13" s="107"/>
      <c r="U13" s="107"/>
      <c r="V13" s="107"/>
      <c r="W13" s="107"/>
      <c r="X13" s="107"/>
    </row>
    <row r="14" ht="22.5" customHeight="1" spans="1:24">
      <c r="A14" s="160" t="s">
        <v>72</v>
      </c>
      <c r="B14" s="32" t="s">
        <v>208</v>
      </c>
      <c r="C14" s="32" t="s">
        <v>209</v>
      </c>
      <c r="D14" s="32" t="s">
        <v>101</v>
      </c>
      <c r="E14" s="32" t="s">
        <v>169</v>
      </c>
      <c r="F14" s="32" t="s">
        <v>210</v>
      </c>
      <c r="G14" s="32" t="s">
        <v>211</v>
      </c>
      <c r="H14" s="107">
        <v>475440</v>
      </c>
      <c r="I14" s="107">
        <v>475440</v>
      </c>
      <c r="J14" s="107"/>
      <c r="K14" s="107"/>
      <c r="L14" s="24"/>
      <c r="M14" s="107">
        <v>475440</v>
      </c>
      <c r="N14" s="24"/>
      <c r="O14" s="24"/>
      <c r="P14" s="24"/>
      <c r="Q14" s="24"/>
      <c r="R14" s="107"/>
      <c r="S14" s="107"/>
      <c r="T14" s="107"/>
      <c r="U14" s="107"/>
      <c r="V14" s="107"/>
      <c r="W14" s="107"/>
      <c r="X14" s="107"/>
    </row>
    <row r="15" ht="22.5" customHeight="1" spans="1:24">
      <c r="A15" s="160" t="s">
        <v>72</v>
      </c>
      <c r="B15" s="32" t="s">
        <v>204</v>
      </c>
      <c r="C15" s="32" t="s">
        <v>205</v>
      </c>
      <c r="D15" s="32" t="s">
        <v>101</v>
      </c>
      <c r="E15" s="32" t="s">
        <v>169</v>
      </c>
      <c r="F15" s="32" t="s">
        <v>210</v>
      </c>
      <c r="G15" s="32" t="s">
        <v>211</v>
      </c>
      <c r="H15" s="107">
        <v>180000</v>
      </c>
      <c r="I15" s="107">
        <v>180000</v>
      </c>
      <c r="J15" s="107"/>
      <c r="K15" s="107"/>
      <c r="L15" s="24"/>
      <c r="M15" s="107">
        <v>180000</v>
      </c>
      <c r="N15" s="24"/>
      <c r="O15" s="24"/>
      <c r="P15" s="24"/>
      <c r="Q15" s="24"/>
      <c r="R15" s="107"/>
      <c r="S15" s="107"/>
      <c r="T15" s="107"/>
      <c r="U15" s="107"/>
      <c r="V15" s="107"/>
      <c r="W15" s="107"/>
      <c r="X15" s="107"/>
    </row>
    <row r="16" ht="22.5" customHeight="1" spans="1:24">
      <c r="A16" s="160" t="s">
        <v>72</v>
      </c>
      <c r="B16" s="32" t="s">
        <v>208</v>
      </c>
      <c r="C16" s="32" t="s">
        <v>209</v>
      </c>
      <c r="D16" s="32" t="s">
        <v>101</v>
      </c>
      <c r="E16" s="32" t="s">
        <v>169</v>
      </c>
      <c r="F16" s="32" t="s">
        <v>210</v>
      </c>
      <c r="G16" s="32" t="s">
        <v>211</v>
      </c>
      <c r="H16" s="107"/>
      <c r="I16" s="107"/>
      <c r="J16" s="107"/>
      <c r="K16" s="107"/>
      <c r="L16" s="24"/>
      <c r="M16" s="107"/>
      <c r="N16" s="24"/>
      <c r="O16" s="24"/>
      <c r="P16" s="24"/>
      <c r="Q16" s="24"/>
      <c r="R16" s="107"/>
      <c r="S16" s="107"/>
      <c r="T16" s="107"/>
      <c r="U16" s="107"/>
      <c r="V16" s="107"/>
      <c r="W16" s="107"/>
      <c r="X16" s="107"/>
    </row>
    <row r="17" ht="22.5" customHeight="1" spans="1:24">
      <c r="A17" s="160" t="s">
        <v>72</v>
      </c>
      <c r="B17" s="32" t="s">
        <v>204</v>
      </c>
      <c r="C17" s="32" t="s">
        <v>205</v>
      </c>
      <c r="D17" s="32" t="s">
        <v>101</v>
      </c>
      <c r="E17" s="32" t="s">
        <v>169</v>
      </c>
      <c r="F17" s="32" t="s">
        <v>212</v>
      </c>
      <c r="G17" s="32" t="s">
        <v>213</v>
      </c>
      <c r="H17" s="107">
        <v>94328</v>
      </c>
      <c r="I17" s="107">
        <v>94328</v>
      </c>
      <c r="J17" s="107"/>
      <c r="K17" s="107"/>
      <c r="L17" s="24"/>
      <c r="M17" s="107">
        <v>94328</v>
      </c>
      <c r="N17" s="24"/>
      <c r="O17" s="24"/>
      <c r="P17" s="24"/>
      <c r="Q17" s="24"/>
      <c r="R17" s="107"/>
      <c r="S17" s="107"/>
      <c r="T17" s="107"/>
      <c r="U17" s="107"/>
      <c r="V17" s="107"/>
      <c r="W17" s="107"/>
      <c r="X17" s="107"/>
    </row>
    <row r="18" ht="22.5" customHeight="1" spans="1:24">
      <c r="A18" s="160" t="s">
        <v>72</v>
      </c>
      <c r="B18" s="32" t="s">
        <v>214</v>
      </c>
      <c r="C18" s="32" t="s">
        <v>215</v>
      </c>
      <c r="D18" s="32" t="s">
        <v>101</v>
      </c>
      <c r="E18" s="32" t="s">
        <v>169</v>
      </c>
      <c r="F18" s="32" t="s">
        <v>212</v>
      </c>
      <c r="G18" s="32" t="s">
        <v>213</v>
      </c>
      <c r="H18" s="107">
        <v>1014300</v>
      </c>
      <c r="I18" s="107">
        <v>1014300</v>
      </c>
      <c r="J18" s="107"/>
      <c r="K18" s="107"/>
      <c r="L18" s="24"/>
      <c r="M18" s="107">
        <v>1014300</v>
      </c>
      <c r="N18" s="24"/>
      <c r="O18" s="24"/>
      <c r="P18" s="24"/>
      <c r="Q18" s="24"/>
      <c r="R18" s="107"/>
      <c r="S18" s="107"/>
      <c r="T18" s="107"/>
      <c r="U18" s="107"/>
      <c r="V18" s="107"/>
      <c r="W18" s="107"/>
      <c r="X18" s="107"/>
    </row>
    <row r="19" ht="22.5" customHeight="1" spans="1:24">
      <c r="A19" s="160" t="s">
        <v>72</v>
      </c>
      <c r="B19" s="32" t="s">
        <v>208</v>
      </c>
      <c r="C19" s="32" t="s">
        <v>209</v>
      </c>
      <c r="D19" s="32" t="s">
        <v>101</v>
      </c>
      <c r="E19" s="32" t="s">
        <v>169</v>
      </c>
      <c r="F19" s="32" t="s">
        <v>216</v>
      </c>
      <c r="G19" s="32" t="s">
        <v>217</v>
      </c>
      <c r="H19" s="107">
        <v>23844</v>
      </c>
      <c r="I19" s="107">
        <v>23844</v>
      </c>
      <c r="J19" s="107"/>
      <c r="K19" s="107"/>
      <c r="L19" s="24"/>
      <c r="M19" s="107">
        <v>23844</v>
      </c>
      <c r="N19" s="24"/>
      <c r="O19" s="24"/>
      <c r="P19" s="24"/>
      <c r="Q19" s="24"/>
      <c r="R19" s="107"/>
      <c r="S19" s="107"/>
      <c r="T19" s="107"/>
      <c r="U19" s="107"/>
      <c r="V19" s="107"/>
      <c r="W19" s="107"/>
      <c r="X19" s="107"/>
    </row>
    <row r="20" ht="22.5" customHeight="1" spans="1:24">
      <c r="A20" s="160" t="s">
        <v>72</v>
      </c>
      <c r="B20" s="32" t="s">
        <v>208</v>
      </c>
      <c r="C20" s="32" t="s">
        <v>209</v>
      </c>
      <c r="D20" s="32" t="s">
        <v>101</v>
      </c>
      <c r="E20" s="32" t="s">
        <v>169</v>
      </c>
      <c r="F20" s="32" t="s">
        <v>216</v>
      </c>
      <c r="G20" s="32" t="s">
        <v>217</v>
      </c>
      <c r="H20" s="107">
        <v>546816</v>
      </c>
      <c r="I20" s="107">
        <v>546816</v>
      </c>
      <c r="J20" s="107"/>
      <c r="K20" s="107"/>
      <c r="L20" s="24"/>
      <c r="M20" s="107">
        <v>546816</v>
      </c>
      <c r="N20" s="24"/>
      <c r="O20" s="24"/>
      <c r="P20" s="24"/>
      <c r="Q20" s="24"/>
      <c r="R20" s="107"/>
      <c r="S20" s="107"/>
      <c r="T20" s="107"/>
      <c r="U20" s="107"/>
      <c r="V20" s="107"/>
      <c r="W20" s="107"/>
      <c r="X20" s="107"/>
    </row>
    <row r="21" ht="22.5" customHeight="1" spans="1:24">
      <c r="A21" s="160" t="s">
        <v>72</v>
      </c>
      <c r="B21" s="32" t="s">
        <v>218</v>
      </c>
      <c r="C21" s="32" t="s">
        <v>219</v>
      </c>
      <c r="D21" s="32" t="s">
        <v>101</v>
      </c>
      <c r="E21" s="32" t="s">
        <v>169</v>
      </c>
      <c r="F21" s="32" t="s">
        <v>216</v>
      </c>
      <c r="G21" s="32" t="s">
        <v>217</v>
      </c>
      <c r="H21" s="107">
        <v>260160</v>
      </c>
      <c r="I21" s="107">
        <v>260160</v>
      </c>
      <c r="J21" s="107"/>
      <c r="K21" s="107"/>
      <c r="L21" s="24"/>
      <c r="M21" s="107">
        <v>260160</v>
      </c>
      <c r="N21" s="24"/>
      <c r="O21" s="24"/>
      <c r="P21" s="24"/>
      <c r="Q21" s="24"/>
      <c r="R21" s="107"/>
      <c r="S21" s="107"/>
      <c r="T21" s="107"/>
      <c r="U21" s="107"/>
      <c r="V21" s="107"/>
      <c r="W21" s="107"/>
      <c r="X21" s="107"/>
    </row>
    <row r="22" ht="22.5" customHeight="1" spans="1:24">
      <c r="A22" s="160" t="s">
        <v>72</v>
      </c>
      <c r="B22" s="32" t="s">
        <v>218</v>
      </c>
      <c r="C22" s="32" t="s">
        <v>219</v>
      </c>
      <c r="D22" s="32" t="s">
        <v>101</v>
      </c>
      <c r="E22" s="32" t="s">
        <v>169</v>
      </c>
      <c r="F22" s="32" t="s">
        <v>216</v>
      </c>
      <c r="G22" s="32" t="s">
        <v>217</v>
      </c>
      <c r="H22" s="107">
        <v>99000</v>
      </c>
      <c r="I22" s="107">
        <v>99000</v>
      </c>
      <c r="J22" s="107"/>
      <c r="K22" s="107"/>
      <c r="L22" s="24"/>
      <c r="M22" s="107">
        <v>99000</v>
      </c>
      <c r="N22" s="24"/>
      <c r="O22" s="24"/>
      <c r="P22" s="24"/>
      <c r="Q22" s="24"/>
      <c r="R22" s="107"/>
      <c r="S22" s="107"/>
      <c r="T22" s="107"/>
      <c r="U22" s="107"/>
      <c r="V22" s="107"/>
      <c r="W22" s="107"/>
      <c r="X22" s="107"/>
    </row>
    <row r="23" ht="22.5" customHeight="1" spans="1:24">
      <c r="A23" s="160" t="s">
        <v>72</v>
      </c>
      <c r="B23" s="32" t="s">
        <v>220</v>
      </c>
      <c r="C23" s="32" t="s">
        <v>221</v>
      </c>
      <c r="D23" s="32" t="s">
        <v>89</v>
      </c>
      <c r="E23" s="32" t="s">
        <v>162</v>
      </c>
      <c r="F23" s="32" t="s">
        <v>222</v>
      </c>
      <c r="G23" s="32" t="s">
        <v>223</v>
      </c>
      <c r="H23" s="107">
        <v>1159227.78</v>
      </c>
      <c r="I23" s="107">
        <v>1159227.78</v>
      </c>
      <c r="J23" s="107"/>
      <c r="K23" s="107"/>
      <c r="L23" s="24"/>
      <c r="M23" s="107">
        <v>1159227.78</v>
      </c>
      <c r="N23" s="24"/>
      <c r="O23" s="24"/>
      <c r="P23" s="24"/>
      <c r="Q23" s="24"/>
      <c r="R23" s="107"/>
      <c r="S23" s="107"/>
      <c r="T23" s="107"/>
      <c r="U23" s="107"/>
      <c r="V23" s="107"/>
      <c r="W23" s="107"/>
      <c r="X23" s="107"/>
    </row>
    <row r="24" ht="22.5" customHeight="1" spans="1:24">
      <c r="A24" s="160" t="s">
        <v>72</v>
      </c>
      <c r="B24" s="32" t="s">
        <v>220</v>
      </c>
      <c r="C24" s="32" t="s">
        <v>221</v>
      </c>
      <c r="D24" s="32">
        <v>2080506</v>
      </c>
      <c r="E24" s="32" t="s">
        <v>224</v>
      </c>
      <c r="F24" s="32" t="s">
        <v>225</v>
      </c>
      <c r="G24" s="32" t="s">
        <v>226</v>
      </c>
      <c r="H24" s="107"/>
      <c r="I24" s="107"/>
      <c r="J24" s="107"/>
      <c r="K24" s="107"/>
      <c r="L24" s="24"/>
      <c r="M24" s="107"/>
      <c r="N24" s="24"/>
      <c r="O24" s="24"/>
      <c r="P24" s="24"/>
      <c r="Q24" s="24"/>
      <c r="R24" s="107"/>
      <c r="S24" s="107"/>
      <c r="T24" s="107"/>
      <c r="U24" s="107"/>
      <c r="V24" s="107"/>
      <c r="W24" s="107"/>
      <c r="X24" s="107"/>
    </row>
    <row r="25" ht="22.5" customHeight="1" spans="1:24">
      <c r="A25" s="160" t="s">
        <v>72</v>
      </c>
      <c r="B25" s="32" t="s">
        <v>220</v>
      </c>
      <c r="C25" s="32" t="s">
        <v>221</v>
      </c>
      <c r="D25" s="32" t="s">
        <v>94</v>
      </c>
      <c r="E25" s="32" t="s">
        <v>164</v>
      </c>
      <c r="F25" s="32" t="s">
        <v>227</v>
      </c>
      <c r="G25" s="32" t="s">
        <v>228</v>
      </c>
      <c r="H25" s="107">
        <v>424984.32</v>
      </c>
      <c r="I25" s="107">
        <v>424984.32</v>
      </c>
      <c r="J25" s="107"/>
      <c r="K25" s="107"/>
      <c r="L25" s="24"/>
      <c r="M25" s="107">
        <v>424984.32</v>
      </c>
      <c r="N25" s="24"/>
      <c r="O25" s="24"/>
      <c r="P25" s="24"/>
      <c r="Q25" s="24"/>
      <c r="R25" s="107"/>
      <c r="S25" s="107"/>
      <c r="T25" s="107"/>
      <c r="U25" s="107"/>
      <c r="V25" s="107"/>
      <c r="W25" s="107"/>
      <c r="X25" s="107"/>
    </row>
    <row r="26" ht="22.5" customHeight="1" spans="1:24">
      <c r="A26" s="160" t="s">
        <v>72</v>
      </c>
      <c r="B26" s="32" t="s">
        <v>220</v>
      </c>
      <c r="C26" s="32" t="s">
        <v>221</v>
      </c>
      <c r="D26" s="32" t="s">
        <v>95</v>
      </c>
      <c r="E26" s="32" t="s">
        <v>165</v>
      </c>
      <c r="F26" s="32" t="s">
        <v>227</v>
      </c>
      <c r="G26" s="32" t="s">
        <v>228</v>
      </c>
      <c r="H26" s="107">
        <v>109540.8</v>
      </c>
      <c r="I26" s="107">
        <v>109540.8</v>
      </c>
      <c r="J26" s="107"/>
      <c r="K26" s="107"/>
      <c r="L26" s="24"/>
      <c r="M26" s="107">
        <v>109540.8</v>
      </c>
      <c r="N26" s="24"/>
      <c r="O26" s="24"/>
      <c r="P26" s="24"/>
      <c r="Q26" s="24"/>
      <c r="R26" s="107"/>
      <c r="S26" s="107"/>
      <c r="T26" s="107"/>
      <c r="U26" s="107"/>
      <c r="V26" s="107"/>
      <c r="W26" s="107"/>
      <c r="X26" s="107"/>
    </row>
    <row r="27" ht="22.5" customHeight="1" spans="1:24">
      <c r="A27" s="160" t="s">
        <v>72</v>
      </c>
      <c r="B27" s="32" t="s">
        <v>220</v>
      </c>
      <c r="C27" s="32" t="s">
        <v>221</v>
      </c>
      <c r="D27" s="32" t="s">
        <v>96</v>
      </c>
      <c r="E27" s="32" t="s">
        <v>166</v>
      </c>
      <c r="F27" s="32" t="s">
        <v>229</v>
      </c>
      <c r="G27" s="32" t="s">
        <v>230</v>
      </c>
      <c r="H27" s="107">
        <v>285080.06</v>
      </c>
      <c r="I27" s="107">
        <v>285080.06</v>
      </c>
      <c r="J27" s="107"/>
      <c r="K27" s="107"/>
      <c r="L27" s="24"/>
      <c r="M27" s="107">
        <v>285080.06</v>
      </c>
      <c r="N27" s="24"/>
      <c r="O27" s="24"/>
      <c r="P27" s="24"/>
      <c r="Q27" s="24"/>
      <c r="R27" s="107"/>
      <c r="S27" s="107"/>
      <c r="T27" s="107"/>
      <c r="U27" s="107"/>
      <c r="V27" s="107"/>
      <c r="W27" s="107"/>
      <c r="X27" s="107"/>
    </row>
    <row r="28" ht="22.5" customHeight="1" spans="1:24">
      <c r="A28" s="160" t="s">
        <v>72</v>
      </c>
      <c r="B28" s="32" t="s">
        <v>220</v>
      </c>
      <c r="C28" s="32" t="s">
        <v>221</v>
      </c>
      <c r="D28" s="32" t="s">
        <v>96</v>
      </c>
      <c r="E28" s="32" t="s">
        <v>166</v>
      </c>
      <c r="F28" s="32" t="s">
        <v>229</v>
      </c>
      <c r="G28" s="32" t="s">
        <v>230</v>
      </c>
      <c r="H28" s="107">
        <v>57242.64</v>
      </c>
      <c r="I28" s="107">
        <v>57242.64</v>
      </c>
      <c r="J28" s="107"/>
      <c r="K28" s="107"/>
      <c r="L28" s="24"/>
      <c r="M28" s="107">
        <v>57242.64</v>
      </c>
      <c r="N28" s="24"/>
      <c r="O28" s="24"/>
      <c r="P28" s="24"/>
      <c r="Q28" s="24"/>
      <c r="R28" s="107"/>
      <c r="S28" s="107"/>
      <c r="T28" s="107"/>
      <c r="U28" s="107"/>
      <c r="V28" s="107"/>
      <c r="W28" s="107"/>
      <c r="X28" s="107"/>
    </row>
    <row r="29" ht="22.5" customHeight="1" spans="1:24">
      <c r="A29" s="160" t="s">
        <v>72</v>
      </c>
      <c r="B29" s="32" t="s">
        <v>220</v>
      </c>
      <c r="C29" s="32" t="s">
        <v>221</v>
      </c>
      <c r="D29" s="32" t="s">
        <v>101</v>
      </c>
      <c r="E29" s="32" t="s">
        <v>169</v>
      </c>
      <c r="F29" s="32" t="s">
        <v>231</v>
      </c>
      <c r="G29" s="32" t="s">
        <v>232</v>
      </c>
      <c r="H29" s="107">
        <v>12672.41</v>
      </c>
      <c r="I29" s="107">
        <v>12672.41</v>
      </c>
      <c r="J29" s="107"/>
      <c r="K29" s="107"/>
      <c r="L29" s="24"/>
      <c r="M29" s="107">
        <v>12672.41</v>
      </c>
      <c r="N29" s="24"/>
      <c r="O29" s="24"/>
      <c r="P29" s="24"/>
      <c r="Q29" s="24"/>
      <c r="R29" s="107"/>
      <c r="S29" s="107"/>
      <c r="T29" s="107"/>
      <c r="U29" s="107"/>
      <c r="V29" s="107"/>
      <c r="W29" s="107"/>
      <c r="X29" s="107"/>
    </row>
    <row r="30" ht="22.5" customHeight="1" spans="1:24">
      <c r="A30" s="160" t="s">
        <v>72</v>
      </c>
      <c r="B30" s="32" t="s">
        <v>220</v>
      </c>
      <c r="C30" s="32" t="s">
        <v>221</v>
      </c>
      <c r="D30" s="32" t="s">
        <v>97</v>
      </c>
      <c r="E30" s="32" t="s">
        <v>167</v>
      </c>
      <c r="F30" s="32" t="s">
        <v>231</v>
      </c>
      <c r="G30" s="32" t="s">
        <v>232</v>
      </c>
      <c r="H30" s="107">
        <v>9384</v>
      </c>
      <c r="I30" s="107">
        <v>9384</v>
      </c>
      <c r="J30" s="107"/>
      <c r="K30" s="107"/>
      <c r="L30" s="24"/>
      <c r="M30" s="107">
        <v>9384</v>
      </c>
      <c r="N30" s="24"/>
      <c r="O30" s="24"/>
      <c r="P30" s="24"/>
      <c r="Q30" s="24"/>
      <c r="R30" s="107"/>
      <c r="S30" s="107"/>
      <c r="T30" s="107"/>
      <c r="U30" s="107"/>
      <c r="V30" s="107"/>
      <c r="W30" s="107"/>
      <c r="X30" s="107"/>
    </row>
    <row r="31" ht="22.5" customHeight="1" spans="1:24">
      <c r="A31" s="160" t="s">
        <v>72</v>
      </c>
      <c r="B31" s="32" t="s">
        <v>220</v>
      </c>
      <c r="C31" s="32" t="s">
        <v>221</v>
      </c>
      <c r="D31" s="32" t="s">
        <v>97</v>
      </c>
      <c r="E31" s="32" t="s">
        <v>167</v>
      </c>
      <c r="F31" s="32" t="s">
        <v>231</v>
      </c>
      <c r="G31" s="32" t="s">
        <v>232</v>
      </c>
      <c r="H31" s="107">
        <v>2484</v>
      </c>
      <c r="I31" s="107">
        <v>2484</v>
      </c>
      <c r="J31" s="107"/>
      <c r="K31" s="107"/>
      <c r="L31" s="24"/>
      <c r="M31" s="107">
        <v>2484</v>
      </c>
      <c r="N31" s="24"/>
      <c r="O31" s="24"/>
      <c r="P31" s="24"/>
      <c r="Q31" s="24"/>
      <c r="R31" s="107"/>
      <c r="S31" s="107"/>
      <c r="T31" s="107"/>
      <c r="U31" s="107"/>
      <c r="V31" s="107"/>
      <c r="W31" s="107"/>
      <c r="X31" s="107"/>
    </row>
    <row r="32" ht="22.5" customHeight="1" spans="1:24">
      <c r="A32" s="160" t="s">
        <v>72</v>
      </c>
      <c r="B32" s="32" t="s">
        <v>220</v>
      </c>
      <c r="C32" s="32" t="s">
        <v>221</v>
      </c>
      <c r="D32" s="32" t="s">
        <v>97</v>
      </c>
      <c r="E32" s="32" t="s">
        <v>167</v>
      </c>
      <c r="F32" s="32" t="s">
        <v>231</v>
      </c>
      <c r="G32" s="32" t="s">
        <v>232</v>
      </c>
      <c r="H32" s="107">
        <v>11521.57</v>
      </c>
      <c r="I32" s="107">
        <v>11521.57</v>
      </c>
      <c r="J32" s="107"/>
      <c r="K32" s="107"/>
      <c r="L32" s="24"/>
      <c r="M32" s="107">
        <v>11521.57</v>
      </c>
      <c r="N32" s="24"/>
      <c r="O32" s="24"/>
      <c r="P32" s="24"/>
      <c r="Q32" s="24"/>
      <c r="R32" s="107"/>
      <c r="S32" s="107"/>
      <c r="T32" s="107"/>
      <c r="U32" s="107"/>
      <c r="V32" s="107"/>
      <c r="W32" s="107"/>
      <c r="X32" s="107"/>
    </row>
    <row r="33" ht="22.5" customHeight="1" spans="1:24">
      <c r="A33" s="160" t="s">
        <v>72</v>
      </c>
      <c r="B33" s="32" t="s">
        <v>220</v>
      </c>
      <c r="C33" s="32" t="s">
        <v>221</v>
      </c>
      <c r="D33" s="32" t="s">
        <v>97</v>
      </c>
      <c r="E33" s="32" t="s">
        <v>167</v>
      </c>
      <c r="F33" s="32" t="s">
        <v>231</v>
      </c>
      <c r="G33" s="32" t="s">
        <v>232</v>
      </c>
      <c r="H33" s="107">
        <v>2968.78</v>
      </c>
      <c r="I33" s="107">
        <v>2968.78</v>
      </c>
      <c r="J33" s="107"/>
      <c r="K33" s="107"/>
      <c r="L33" s="24"/>
      <c r="M33" s="107">
        <v>2968.78</v>
      </c>
      <c r="N33" s="24"/>
      <c r="O33" s="24"/>
      <c r="P33" s="24"/>
      <c r="Q33" s="24"/>
      <c r="R33" s="107"/>
      <c r="S33" s="107"/>
      <c r="T33" s="107"/>
      <c r="U33" s="107"/>
      <c r="V33" s="107"/>
      <c r="W33" s="107"/>
      <c r="X33" s="107"/>
    </row>
    <row r="34" ht="22.5" customHeight="1" spans="1:24">
      <c r="A34" s="160" t="s">
        <v>72</v>
      </c>
      <c r="B34" s="32" t="s">
        <v>220</v>
      </c>
      <c r="C34" s="32" t="s">
        <v>221</v>
      </c>
      <c r="D34" s="32" t="s">
        <v>97</v>
      </c>
      <c r="E34" s="32" t="s">
        <v>167</v>
      </c>
      <c r="F34" s="32" t="s">
        <v>231</v>
      </c>
      <c r="G34" s="32" t="s">
        <v>232</v>
      </c>
      <c r="H34" s="107">
        <v>2760</v>
      </c>
      <c r="I34" s="107">
        <v>2760</v>
      </c>
      <c r="J34" s="107"/>
      <c r="K34" s="107"/>
      <c r="L34" s="24"/>
      <c r="M34" s="107">
        <v>2760</v>
      </c>
      <c r="N34" s="24"/>
      <c r="O34" s="24"/>
      <c r="P34" s="24"/>
      <c r="Q34" s="24"/>
      <c r="R34" s="107"/>
      <c r="S34" s="107"/>
      <c r="T34" s="107"/>
      <c r="U34" s="107"/>
      <c r="V34" s="107"/>
      <c r="W34" s="107"/>
      <c r="X34" s="107"/>
    </row>
    <row r="35" ht="22.5" customHeight="1" spans="1:24">
      <c r="A35" s="160" t="s">
        <v>72</v>
      </c>
      <c r="B35" s="32" t="s">
        <v>220</v>
      </c>
      <c r="C35" s="32" t="s">
        <v>221</v>
      </c>
      <c r="D35" s="32" t="s">
        <v>97</v>
      </c>
      <c r="E35" s="32" t="s">
        <v>167</v>
      </c>
      <c r="F35" s="32" t="s">
        <v>231</v>
      </c>
      <c r="G35" s="32" t="s">
        <v>232</v>
      </c>
      <c r="H35" s="107"/>
      <c r="I35" s="107"/>
      <c r="J35" s="107"/>
      <c r="K35" s="107"/>
      <c r="L35" s="24"/>
      <c r="M35" s="107"/>
      <c r="N35" s="24"/>
      <c r="O35" s="24"/>
      <c r="P35" s="24"/>
      <c r="Q35" s="24"/>
      <c r="R35" s="107"/>
      <c r="S35" s="107"/>
      <c r="T35" s="107"/>
      <c r="U35" s="107"/>
      <c r="V35" s="107"/>
      <c r="W35" s="107"/>
      <c r="X35" s="107"/>
    </row>
    <row r="36" ht="22.5" customHeight="1" spans="1:24">
      <c r="A36" s="160" t="s">
        <v>72</v>
      </c>
      <c r="B36" s="32" t="s">
        <v>233</v>
      </c>
      <c r="C36" s="32" t="s">
        <v>172</v>
      </c>
      <c r="D36" s="32" t="s">
        <v>107</v>
      </c>
      <c r="E36" s="32" t="s">
        <v>172</v>
      </c>
      <c r="F36" s="32" t="s">
        <v>234</v>
      </c>
      <c r="G36" s="32" t="s">
        <v>172</v>
      </c>
      <c r="H36" s="107">
        <v>926180.83</v>
      </c>
      <c r="I36" s="107">
        <v>926180.83</v>
      </c>
      <c r="J36" s="107"/>
      <c r="K36" s="107"/>
      <c r="L36" s="24"/>
      <c r="M36" s="107">
        <v>926180.83</v>
      </c>
      <c r="N36" s="24"/>
      <c r="O36" s="24"/>
      <c r="P36" s="24"/>
      <c r="Q36" s="24"/>
      <c r="R36" s="107"/>
      <c r="S36" s="107"/>
      <c r="T36" s="107"/>
      <c r="U36" s="107"/>
      <c r="V36" s="107"/>
      <c r="W36" s="107"/>
      <c r="X36" s="107"/>
    </row>
    <row r="37" ht="22.5" customHeight="1" spans="1:24">
      <c r="A37" s="160" t="s">
        <v>72</v>
      </c>
      <c r="B37" s="32" t="s">
        <v>235</v>
      </c>
      <c r="C37" s="32" t="s">
        <v>181</v>
      </c>
      <c r="D37" s="32" t="s">
        <v>101</v>
      </c>
      <c r="E37" s="32" t="s">
        <v>169</v>
      </c>
      <c r="F37" s="32" t="s">
        <v>236</v>
      </c>
      <c r="G37" s="32" t="s">
        <v>181</v>
      </c>
      <c r="H37" s="107">
        <v>5000</v>
      </c>
      <c r="I37" s="107">
        <v>5000</v>
      </c>
      <c r="J37" s="107"/>
      <c r="K37" s="107"/>
      <c r="L37" s="24"/>
      <c r="M37" s="107">
        <v>5000</v>
      </c>
      <c r="N37" s="24"/>
      <c r="O37" s="24"/>
      <c r="P37" s="24"/>
      <c r="Q37" s="24"/>
      <c r="R37" s="107"/>
      <c r="S37" s="107"/>
      <c r="T37" s="107"/>
      <c r="U37" s="107"/>
      <c r="V37" s="107"/>
      <c r="W37" s="107"/>
      <c r="X37" s="107"/>
    </row>
    <row r="38" ht="22.5" customHeight="1" spans="1:24">
      <c r="A38" s="160" t="s">
        <v>72</v>
      </c>
      <c r="B38" s="32" t="s">
        <v>237</v>
      </c>
      <c r="C38" s="32" t="s">
        <v>238</v>
      </c>
      <c r="D38" s="32" t="s">
        <v>101</v>
      </c>
      <c r="E38" s="32" t="s">
        <v>169</v>
      </c>
      <c r="F38" s="32" t="s">
        <v>239</v>
      </c>
      <c r="G38" s="32" t="s">
        <v>240</v>
      </c>
      <c r="H38" s="107">
        <v>3000</v>
      </c>
      <c r="I38" s="107">
        <v>3000</v>
      </c>
      <c r="J38" s="107"/>
      <c r="K38" s="107"/>
      <c r="L38" s="24"/>
      <c r="M38" s="107">
        <v>3000</v>
      </c>
      <c r="N38" s="24"/>
      <c r="O38" s="24"/>
      <c r="P38" s="24"/>
      <c r="Q38" s="24"/>
      <c r="R38" s="107"/>
      <c r="S38" s="107"/>
      <c r="T38" s="107"/>
      <c r="U38" s="107"/>
      <c r="V38" s="107"/>
      <c r="W38" s="107"/>
      <c r="X38" s="107"/>
    </row>
    <row r="39" ht="22.5" customHeight="1" spans="1:24">
      <c r="A39" s="160" t="s">
        <v>72</v>
      </c>
      <c r="B39" s="32" t="s">
        <v>237</v>
      </c>
      <c r="C39" s="32" t="s">
        <v>238</v>
      </c>
      <c r="D39" s="32" t="s">
        <v>101</v>
      </c>
      <c r="E39" s="32" t="s">
        <v>169</v>
      </c>
      <c r="F39" s="32" t="s">
        <v>241</v>
      </c>
      <c r="G39" s="32" t="s">
        <v>242</v>
      </c>
      <c r="H39" s="107">
        <v>100000</v>
      </c>
      <c r="I39" s="107">
        <v>100000</v>
      </c>
      <c r="J39" s="107"/>
      <c r="K39" s="107"/>
      <c r="L39" s="24"/>
      <c r="M39" s="107">
        <v>100000</v>
      </c>
      <c r="N39" s="24"/>
      <c r="O39" s="24"/>
      <c r="P39" s="24"/>
      <c r="Q39" s="24"/>
      <c r="R39" s="107"/>
      <c r="S39" s="107"/>
      <c r="T39" s="107"/>
      <c r="U39" s="107"/>
      <c r="V39" s="107"/>
      <c r="W39" s="107"/>
      <c r="X39" s="107"/>
    </row>
    <row r="40" ht="22.5" customHeight="1" spans="1:24">
      <c r="A40" s="160" t="s">
        <v>72</v>
      </c>
      <c r="B40" s="32" t="s">
        <v>237</v>
      </c>
      <c r="C40" s="32" t="s">
        <v>238</v>
      </c>
      <c r="D40" s="32" t="s">
        <v>101</v>
      </c>
      <c r="E40" s="32" t="s">
        <v>169</v>
      </c>
      <c r="F40" s="32" t="s">
        <v>243</v>
      </c>
      <c r="G40" s="32" t="s">
        <v>244</v>
      </c>
      <c r="H40" s="107">
        <v>118800</v>
      </c>
      <c r="I40" s="107">
        <v>118800</v>
      </c>
      <c r="J40" s="107"/>
      <c r="K40" s="107"/>
      <c r="L40" s="24"/>
      <c r="M40" s="107">
        <v>118800</v>
      </c>
      <c r="N40" s="24"/>
      <c r="O40" s="24"/>
      <c r="P40" s="24"/>
      <c r="Q40" s="24"/>
      <c r="R40" s="107"/>
      <c r="S40" s="107"/>
      <c r="T40" s="107"/>
      <c r="U40" s="107"/>
      <c r="V40" s="107"/>
      <c r="W40" s="107"/>
      <c r="X40" s="107"/>
    </row>
    <row r="41" ht="22.5" customHeight="1" spans="1:24">
      <c r="A41" s="160" t="s">
        <v>72</v>
      </c>
      <c r="B41" s="32" t="s">
        <v>245</v>
      </c>
      <c r="C41" s="32" t="s">
        <v>246</v>
      </c>
      <c r="D41" s="32" t="s">
        <v>101</v>
      </c>
      <c r="E41" s="32" t="s">
        <v>169</v>
      </c>
      <c r="F41" s="32" t="s">
        <v>247</v>
      </c>
      <c r="G41" s="32" t="s">
        <v>246</v>
      </c>
      <c r="H41" s="107">
        <v>142540.03</v>
      </c>
      <c r="I41" s="107">
        <v>142540.03</v>
      </c>
      <c r="J41" s="107"/>
      <c r="K41" s="107"/>
      <c r="L41" s="24"/>
      <c r="M41" s="107">
        <v>142540.03</v>
      </c>
      <c r="N41" s="24"/>
      <c r="O41" s="24"/>
      <c r="P41" s="24"/>
      <c r="Q41" s="24"/>
      <c r="R41" s="107"/>
      <c r="S41" s="107"/>
      <c r="T41" s="107"/>
      <c r="U41" s="107"/>
      <c r="V41" s="107"/>
      <c r="W41" s="107"/>
      <c r="X41" s="107"/>
    </row>
    <row r="42" ht="22.5" customHeight="1" spans="1:24">
      <c r="A42" s="160" t="s">
        <v>72</v>
      </c>
      <c r="B42" s="32" t="s">
        <v>237</v>
      </c>
      <c r="C42" s="32" t="s">
        <v>238</v>
      </c>
      <c r="D42" s="32" t="s">
        <v>101</v>
      </c>
      <c r="E42" s="32" t="s">
        <v>169</v>
      </c>
      <c r="F42" s="32" t="s">
        <v>248</v>
      </c>
      <c r="G42" s="32" t="s">
        <v>249</v>
      </c>
      <c r="H42" s="107">
        <v>6450</v>
      </c>
      <c r="I42" s="107">
        <v>6450</v>
      </c>
      <c r="J42" s="107"/>
      <c r="K42" s="107"/>
      <c r="L42" s="24"/>
      <c r="M42" s="107">
        <v>6450</v>
      </c>
      <c r="N42" s="24"/>
      <c r="O42" s="24"/>
      <c r="P42" s="24"/>
      <c r="Q42" s="24"/>
      <c r="R42" s="107"/>
      <c r="S42" s="107"/>
      <c r="T42" s="107"/>
      <c r="U42" s="107"/>
      <c r="V42" s="107"/>
      <c r="W42" s="107"/>
      <c r="X42" s="107"/>
    </row>
    <row r="43" ht="22.5" customHeight="1" spans="1:24">
      <c r="A43" s="160" t="s">
        <v>72</v>
      </c>
      <c r="B43" s="32" t="s">
        <v>250</v>
      </c>
      <c r="C43" s="32" t="s">
        <v>251</v>
      </c>
      <c r="D43" s="32" t="s">
        <v>101</v>
      </c>
      <c r="E43" s="32" t="s">
        <v>169</v>
      </c>
      <c r="F43" s="32" t="s">
        <v>248</v>
      </c>
      <c r="G43" s="32" t="s">
        <v>249</v>
      </c>
      <c r="H43" s="107">
        <v>79500</v>
      </c>
      <c r="I43" s="107">
        <v>79500</v>
      </c>
      <c r="J43" s="107"/>
      <c r="K43" s="107"/>
      <c r="L43" s="24"/>
      <c r="M43" s="107">
        <v>79500</v>
      </c>
      <c r="N43" s="24"/>
      <c r="O43" s="24"/>
      <c r="P43" s="24"/>
      <c r="Q43" s="24"/>
      <c r="R43" s="107"/>
      <c r="S43" s="107"/>
      <c r="T43" s="107"/>
      <c r="U43" s="107"/>
      <c r="V43" s="107"/>
      <c r="W43" s="107"/>
      <c r="X43" s="107"/>
    </row>
    <row r="44" ht="22.5" customHeight="1" spans="1:24">
      <c r="A44" s="160" t="s">
        <v>72</v>
      </c>
      <c r="B44" s="32" t="s">
        <v>252</v>
      </c>
      <c r="C44" s="32" t="s">
        <v>253</v>
      </c>
      <c r="D44" s="32" t="s">
        <v>101</v>
      </c>
      <c r="E44" s="32" t="s">
        <v>169</v>
      </c>
      <c r="F44" s="32" t="s">
        <v>254</v>
      </c>
      <c r="G44" s="32" t="s">
        <v>253</v>
      </c>
      <c r="H44" s="107">
        <v>27000</v>
      </c>
      <c r="I44" s="107">
        <v>27000</v>
      </c>
      <c r="J44" s="107"/>
      <c r="K44" s="107"/>
      <c r="L44" s="24"/>
      <c r="M44" s="107">
        <v>27000</v>
      </c>
      <c r="N44" s="24"/>
      <c r="O44" s="24"/>
      <c r="P44" s="24"/>
      <c r="Q44" s="24"/>
      <c r="R44" s="107"/>
      <c r="S44" s="107"/>
      <c r="T44" s="107"/>
      <c r="U44" s="107"/>
      <c r="V44" s="107"/>
      <c r="W44" s="107"/>
      <c r="X44" s="107"/>
    </row>
    <row r="45" ht="22.5" customHeight="1" spans="1:24">
      <c r="A45" s="160" t="s">
        <v>72</v>
      </c>
      <c r="B45" s="32" t="s">
        <v>255</v>
      </c>
      <c r="C45" s="32" t="s">
        <v>256</v>
      </c>
      <c r="D45" s="32" t="s">
        <v>101</v>
      </c>
      <c r="E45" s="32" t="s">
        <v>169</v>
      </c>
      <c r="F45" s="32" t="s">
        <v>257</v>
      </c>
      <c r="G45" s="32" t="s">
        <v>258</v>
      </c>
      <c r="H45" s="107">
        <v>303600</v>
      </c>
      <c r="I45" s="107">
        <v>303600</v>
      </c>
      <c r="J45" s="107"/>
      <c r="K45" s="107"/>
      <c r="L45" s="24"/>
      <c r="M45" s="107">
        <v>303600</v>
      </c>
      <c r="N45" s="24"/>
      <c r="O45" s="24"/>
      <c r="P45" s="24"/>
      <c r="Q45" s="24"/>
      <c r="R45" s="107"/>
      <c r="S45" s="107"/>
      <c r="T45" s="107"/>
      <c r="U45" s="107"/>
      <c r="V45" s="107"/>
      <c r="W45" s="107"/>
      <c r="X45" s="107"/>
    </row>
    <row r="46" ht="22.5" customHeight="1" spans="1:24">
      <c r="A46" s="160" t="s">
        <v>72</v>
      </c>
      <c r="B46" s="32" t="s">
        <v>259</v>
      </c>
      <c r="C46" s="32" t="s">
        <v>260</v>
      </c>
      <c r="D46" s="32" t="s">
        <v>101</v>
      </c>
      <c r="E46" s="32" t="s">
        <v>169</v>
      </c>
      <c r="F46" s="32" t="s">
        <v>257</v>
      </c>
      <c r="G46" s="32" t="s">
        <v>258</v>
      </c>
      <c r="H46" s="107">
        <v>21859.2</v>
      </c>
      <c r="I46" s="107">
        <v>21859.2</v>
      </c>
      <c r="J46" s="107"/>
      <c r="K46" s="107"/>
      <c r="L46" s="24"/>
      <c r="M46" s="107">
        <v>21859.2</v>
      </c>
      <c r="N46" s="24"/>
      <c r="O46" s="24"/>
      <c r="P46" s="24"/>
      <c r="Q46" s="24"/>
      <c r="R46" s="107"/>
      <c r="S46" s="107"/>
      <c r="T46" s="107"/>
      <c r="U46" s="107"/>
      <c r="V46" s="107"/>
      <c r="W46" s="107"/>
      <c r="X46" s="107"/>
    </row>
    <row r="47" ht="22.5" customHeight="1" spans="1:24">
      <c r="A47" s="160" t="s">
        <v>72</v>
      </c>
      <c r="B47" s="32" t="s">
        <v>261</v>
      </c>
      <c r="C47" s="32" t="s">
        <v>262</v>
      </c>
      <c r="D47" s="32" t="s">
        <v>103</v>
      </c>
      <c r="E47" s="32" t="s">
        <v>170</v>
      </c>
      <c r="F47" s="32" t="s">
        <v>263</v>
      </c>
      <c r="G47" s="32" t="s">
        <v>264</v>
      </c>
      <c r="H47" s="107">
        <v>28800</v>
      </c>
      <c r="I47" s="107">
        <v>28800</v>
      </c>
      <c r="J47" s="107"/>
      <c r="K47" s="107"/>
      <c r="L47" s="24"/>
      <c r="M47" s="107">
        <v>28800</v>
      </c>
      <c r="N47" s="24"/>
      <c r="O47" s="24"/>
      <c r="P47" s="24"/>
      <c r="Q47" s="24"/>
      <c r="R47" s="107"/>
      <c r="S47" s="107"/>
      <c r="T47" s="107"/>
      <c r="U47" s="107"/>
      <c r="V47" s="107"/>
      <c r="W47" s="107"/>
      <c r="X47" s="107"/>
    </row>
    <row r="48" ht="22.5" customHeight="1" spans="1:24">
      <c r="A48" s="33" t="s">
        <v>112</v>
      </c>
      <c r="B48" s="161"/>
      <c r="C48" s="161"/>
      <c r="D48" s="161"/>
      <c r="E48" s="161"/>
      <c r="F48" s="161"/>
      <c r="G48" s="162"/>
      <c r="H48" s="107">
        <v>11826770.02</v>
      </c>
      <c r="I48" s="107">
        <v>11826770.02</v>
      </c>
      <c r="J48" s="49"/>
      <c r="K48" s="107"/>
      <c r="L48" s="49"/>
      <c r="M48" s="107">
        <v>11826770.02</v>
      </c>
      <c r="N48" s="49"/>
      <c r="O48" s="49"/>
      <c r="P48" s="49"/>
      <c r="Q48" s="49"/>
      <c r="R48" s="107"/>
      <c r="S48" s="107"/>
      <c r="T48" s="107"/>
      <c r="U48" s="107"/>
      <c r="V48" s="107"/>
      <c r="W48" s="107"/>
      <c r="X48" s="107"/>
    </row>
    <row r="49" customHeight="1" spans="3:3">
      <c r="C49">
        <f>H38+H39+H40+H42</f>
        <v>228250</v>
      </c>
    </row>
  </sheetData>
  <autoFilter xmlns:etc="http://www.wps.cn/officeDocument/2017/etCustomData" ref="A9:X49" etc:filterBottomFollowUsedRange="0">
    <extLst/>
  </autoFilter>
  <mergeCells count="30">
    <mergeCell ref="A2:X2"/>
    <mergeCell ref="A3:G3"/>
    <mergeCell ref="H4:X4"/>
    <mergeCell ref="I5:N5"/>
    <mergeCell ref="O5:Q5"/>
    <mergeCell ref="S5:X5"/>
    <mergeCell ref="I6:J6"/>
    <mergeCell ref="A48:G4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5"/>
  <sheetViews>
    <sheetView showZeros="0" workbookViewId="0">
      <selection activeCell="I15" sqref="I15"/>
    </sheetView>
  </sheetViews>
  <sheetFormatPr defaultColWidth="10.7083333333333" defaultRowHeight="14.25" customHeight="1"/>
  <cols>
    <col min="1" max="1" width="14.575"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21" width="22.2833333333333" customWidth="1"/>
    <col min="22" max="23" width="22.575" customWidth="1"/>
  </cols>
  <sheetData>
    <row r="1" ht="13.5" customHeight="1" spans="2:23">
      <c r="B1" s="144"/>
      <c r="E1" s="1"/>
      <c r="F1" s="1"/>
      <c r="G1" s="1"/>
      <c r="H1" s="1"/>
      <c r="I1" s="2"/>
      <c r="J1" s="2"/>
      <c r="K1" s="2"/>
      <c r="L1" s="2"/>
      <c r="M1" s="2"/>
      <c r="N1" s="2"/>
      <c r="O1" s="2"/>
      <c r="P1" s="2"/>
      <c r="Q1" s="2"/>
      <c r="U1" s="144"/>
      <c r="W1" s="37" t="s">
        <v>265</v>
      </c>
    </row>
    <row r="2" ht="41.25" customHeight="1" spans="1:23">
      <c r="A2" s="4" t="s">
        <v>266</v>
      </c>
      <c r="B2" s="5"/>
      <c r="C2" s="5"/>
      <c r="D2" s="5"/>
      <c r="E2" s="5"/>
      <c r="F2" s="5"/>
      <c r="G2" s="5"/>
      <c r="H2" s="5"/>
      <c r="I2" s="5"/>
      <c r="J2" s="5"/>
      <c r="K2" s="5"/>
      <c r="L2" s="5"/>
      <c r="M2" s="5"/>
      <c r="N2" s="5"/>
      <c r="O2" s="5"/>
      <c r="P2" s="5"/>
      <c r="Q2" s="5"/>
      <c r="R2" s="5"/>
      <c r="S2" s="5"/>
      <c r="T2" s="5"/>
      <c r="U2" s="5"/>
      <c r="V2" s="5"/>
      <c r="W2" s="5"/>
    </row>
    <row r="3" ht="19.5" customHeight="1" spans="1:23">
      <c r="A3" s="6" t="str">
        <f>"单位名称："&amp;"德钦县自然资源局"</f>
        <v>单位名称：德钦县自然资源局</v>
      </c>
      <c r="B3" s="7"/>
      <c r="C3" s="7"/>
      <c r="D3" s="7"/>
      <c r="E3" s="7"/>
      <c r="F3" s="7"/>
      <c r="G3" s="7"/>
      <c r="H3" s="7"/>
      <c r="I3" s="8"/>
      <c r="J3" s="8"/>
      <c r="K3" s="8"/>
      <c r="L3" s="8"/>
      <c r="M3" s="8"/>
      <c r="N3" s="8"/>
      <c r="O3" s="8"/>
      <c r="P3" s="8"/>
      <c r="Q3" s="8"/>
      <c r="U3" s="144"/>
      <c r="W3" s="116" t="s">
        <v>177</v>
      </c>
    </row>
    <row r="4" ht="21.75" customHeight="1" spans="1:23">
      <c r="A4" s="10" t="s">
        <v>267</v>
      </c>
      <c r="B4" s="11" t="s">
        <v>187</v>
      </c>
      <c r="C4" s="10" t="s">
        <v>188</v>
      </c>
      <c r="D4" s="10" t="s">
        <v>268</v>
      </c>
      <c r="E4" s="11" t="s">
        <v>189</v>
      </c>
      <c r="F4" s="11" t="s">
        <v>190</v>
      </c>
      <c r="G4" s="11" t="s">
        <v>269</v>
      </c>
      <c r="H4" s="11" t="s">
        <v>270</v>
      </c>
      <c r="I4" s="28" t="s">
        <v>57</v>
      </c>
      <c r="J4" s="12" t="s">
        <v>271</v>
      </c>
      <c r="K4" s="13"/>
      <c r="L4" s="13"/>
      <c r="M4" s="14"/>
      <c r="N4" s="12" t="s">
        <v>195</v>
      </c>
      <c r="O4" s="13"/>
      <c r="P4" s="14"/>
      <c r="Q4" s="11" t="s">
        <v>63</v>
      </c>
      <c r="R4" s="12" t="s">
        <v>80</v>
      </c>
      <c r="S4" s="13"/>
      <c r="T4" s="13"/>
      <c r="U4" s="13"/>
      <c r="V4" s="13"/>
      <c r="W4" s="14"/>
    </row>
    <row r="5" ht="21.75" customHeight="1" spans="1:23">
      <c r="A5" s="15"/>
      <c r="B5" s="29"/>
      <c r="C5" s="15"/>
      <c r="D5" s="15"/>
      <c r="E5" s="16"/>
      <c r="F5" s="16"/>
      <c r="G5" s="16"/>
      <c r="H5" s="16"/>
      <c r="I5" s="29"/>
      <c r="J5" s="148" t="s">
        <v>60</v>
      </c>
      <c r="K5" s="149"/>
      <c r="L5" s="11" t="s">
        <v>61</v>
      </c>
      <c r="M5" s="11" t="s">
        <v>62</v>
      </c>
      <c r="N5" s="11" t="s">
        <v>60</v>
      </c>
      <c r="O5" s="11" t="s">
        <v>61</v>
      </c>
      <c r="P5" s="11" t="s">
        <v>62</v>
      </c>
      <c r="Q5" s="16"/>
      <c r="R5" s="11" t="s">
        <v>59</v>
      </c>
      <c r="S5" s="10" t="s">
        <v>66</v>
      </c>
      <c r="T5" s="10" t="s">
        <v>202</v>
      </c>
      <c r="U5" s="10" t="s">
        <v>68</v>
      </c>
      <c r="V5" s="10" t="s">
        <v>69</v>
      </c>
      <c r="W5" s="10" t="s">
        <v>70</v>
      </c>
    </row>
    <row r="6" ht="21" customHeight="1" spans="1:23">
      <c r="A6" s="29"/>
      <c r="B6" s="29"/>
      <c r="C6" s="29"/>
      <c r="D6" s="29"/>
      <c r="E6" s="29"/>
      <c r="F6" s="29"/>
      <c r="G6" s="29"/>
      <c r="H6" s="29"/>
      <c r="I6" s="29"/>
      <c r="J6" s="150" t="s">
        <v>59</v>
      </c>
      <c r="K6" s="110"/>
      <c r="L6" s="29"/>
      <c r="M6" s="29"/>
      <c r="N6" s="29"/>
      <c r="O6" s="29"/>
      <c r="P6" s="29"/>
      <c r="Q6" s="29"/>
      <c r="R6" s="29"/>
      <c r="S6" s="152"/>
      <c r="T6" s="152"/>
      <c r="U6" s="152"/>
      <c r="V6" s="152"/>
      <c r="W6" s="152"/>
    </row>
    <row r="7" ht="39.75" customHeight="1" spans="1:23">
      <c r="A7" s="17"/>
      <c r="B7" s="30"/>
      <c r="C7" s="17"/>
      <c r="D7" s="17"/>
      <c r="E7" s="18"/>
      <c r="F7" s="18"/>
      <c r="G7" s="18"/>
      <c r="H7" s="18"/>
      <c r="I7" s="30"/>
      <c r="J7" s="45" t="s">
        <v>59</v>
      </c>
      <c r="K7" s="45" t="s">
        <v>272</v>
      </c>
      <c r="L7" s="18"/>
      <c r="M7" s="18"/>
      <c r="N7" s="18"/>
      <c r="O7" s="18"/>
      <c r="P7" s="18"/>
      <c r="Q7" s="18"/>
      <c r="R7" s="18"/>
      <c r="S7" s="18"/>
      <c r="T7" s="18"/>
      <c r="U7" s="30"/>
      <c r="V7" s="18"/>
      <c r="W7" s="18"/>
    </row>
    <row r="8" ht="19.5" customHeight="1" spans="1:23">
      <c r="A8" s="145">
        <v>1</v>
      </c>
      <c r="B8" s="145">
        <v>2</v>
      </c>
      <c r="C8" s="145">
        <v>3</v>
      </c>
      <c r="D8" s="145">
        <v>4</v>
      </c>
      <c r="E8" s="145">
        <v>5</v>
      </c>
      <c r="F8" s="145">
        <v>6</v>
      </c>
      <c r="G8" s="145">
        <v>7</v>
      </c>
      <c r="H8" s="145">
        <v>8</v>
      </c>
      <c r="I8" s="145">
        <v>9</v>
      </c>
      <c r="J8" s="145">
        <v>10</v>
      </c>
      <c r="K8" s="145">
        <v>11</v>
      </c>
      <c r="L8" s="145">
        <v>12</v>
      </c>
      <c r="M8" s="145">
        <v>13</v>
      </c>
      <c r="N8" s="145">
        <v>14</v>
      </c>
      <c r="O8" s="145">
        <v>15</v>
      </c>
      <c r="P8" s="145">
        <v>16</v>
      </c>
      <c r="Q8" s="145">
        <v>17</v>
      </c>
      <c r="R8" s="145">
        <v>18</v>
      </c>
      <c r="S8" s="145">
        <v>19</v>
      </c>
      <c r="T8" s="145">
        <v>20</v>
      </c>
      <c r="U8" s="145">
        <v>21</v>
      </c>
      <c r="V8" s="145">
        <v>22</v>
      </c>
      <c r="W8" s="145">
        <v>23</v>
      </c>
    </row>
    <row r="9" ht="22.5" customHeight="1" spans="1:23">
      <c r="A9" s="146" t="s">
        <v>273</v>
      </c>
      <c r="B9" s="146"/>
      <c r="C9" s="146"/>
      <c r="D9" s="147"/>
      <c r="E9" s="147"/>
      <c r="F9" s="147"/>
      <c r="G9" s="147"/>
      <c r="H9" s="147"/>
      <c r="I9" s="23">
        <v>130000</v>
      </c>
      <c r="J9" s="23">
        <v>130000</v>
      </c>
      <c r="K9" s="23">
        <v>130000</v>
      </c>
      <c r="L9" s="23"/>
      <c r="M9" s="23"/>
      <c r="N9" s="49"/>
      <c r="O9" s="49"/>
      <c r="P9" s="36"/>
      <c r="Q9" s="23"/>
      <c r="R9" s="23"/>
      <c r="S9" s="23"/>
      <c r="T9" s="23"/>
      <c r="U9" s="107"/>
      <c r="V9" s="23"/>
      <c r="W9" s="23"/>
    </row>
    <row r="10" ht="22.5" customHeight="1" spans="1:23">
      <c r="A10" s="147" t="s">
        <v>274</v>
      </c>
      <c r="B10" s="147" t="s">
        <v>275</v>
      </c>
      <c r="C10" s="21" t="s">
        <v>273</v>
      </c>
      <c r="D10" s="147" t="s">
        <v>72</v>
      </c>
      <c r="E10" s="147" t="s">
        <v>101</v>
      </c>
      <c r="F10" s="147" t="s">
        <v>169</v>
      </c>
      <c r="G10" s="147" t="s">
        <v>276</v>
      </c>
      <c r="H10" s="147" t="s">
        <v>277</v>
      </c>
      <c r="I10" s="23">
        <v>130000</v>
      </c>
      <c r="J10" s="23">
        <v>130000</v>
      </c>
      <c r="K10" s="23">
        <v>130000</v>
      </c>
      <c r="L10" s="23"/>
      <c r="M10" s="23"/>
      <c r="N10" s="49"/>
      <c r="O10" s="49"/>
      <c r="P10" s="36"/>
      <c r="Q10" s="23"/>
      <c r="R10" s="23"/>
      <c r="S10" s="23"/>
      <c r="T10" s="23"/>
      <c r="U10" s="107"/>
      <c r="V10" s="23"/>
      <c r="W10" s="23"/>
    </row>
    <row r="11" ht="22.5" customHeight="1" spans="1:23">
      <c r="A11" s="146" t="s">
        <v>278</v>
      </c>
      <c r="B11" s="24"/>
      <c r="C11" s="24"/>
      <c r="D11" s="24"/>
      <c r="E11" s="24"/>
      <c r="F11" s="24"/>
      <c r="G11" s="24"/>
      <c r="H11" s="24"/>
      <c r="I11" s="23">
        <v>20000</v>
      </c>
      <c r="J11" s="23">
        <v>20000</v>
      </c>
      <c r="K11" s="23">
        <v>20000</v>
      </c>
      <c r="L11" s="23"/>
      <c r="M11" s="23"/>
      <c r="N11" s="24"/>
      <c r="O11" s="24"/>
      <c r="P11" s="24"/>
      <c r="Q11" s="23"/>
      <c r="R11" s="23"/>
      <c r="S11" s="23"/>
      <c r="T11" s="23"/>
      <c r="U11" s="107"/>
      <c r="V11" s="23"/>
      <c r="W11" s="23"/>
    </row>
    <row r="12" ht="22.5" customHeight="1" spans="1:23">
      <c r="A12" s="147" t="s">
        <v>274</v>
      </c>
      <c r="B12" s="147" t="s">
        <v>279</v>
      </c>
      <c r="C12" s="21" t="s">
        <v>278</v>
      </c>
      <c r="D12" s="147" t="s">
        <v>72</v>
      </c>
      <c r="E12" s="147" t="s">
        <v>103</v>
      </c>
      <c r="F12" s="147" t="s">
        <v>170</v>
      </c>
      <c r="G12" s="147" t="s">
        <v>241</v>
      </c>
      <c r="H12" s="147" t="s">
        <v>242</v>
      </c>
      <c r="I12" s="23">
        <v>2000</v>
      </c>
      <c r="J12" s="23">
        <v>2000</v>
      </c>
      <c r="K12" s="23">
        <v>2000</v>
      </c>
      <c r="L12" s="23"/>
      <c r="M12" s="23"/>
      <c r="N12" s="24"/>
      <c r="O12" s="24"/>
      <c r="P12" s="24"/>
      <c r="Q12" s="23"/>
      <c r="R12" s="23"/>
      <c r="S12" s="23"/>
      <c r="T12" s="23"/>
      <c r="U12" s="107"/>
      <c r="V12" s="23"/>
      <c r="W12" s="23"/>
    </row>
    <row r="13" ht="22.5" customHeight="1" spans="1:23">
      <c r="A13" s="147" t="s">
        <v>274</v>
      </c>
      <c r="B13" s="147" t="s">
        <v>279</v>
      </c>
      <c r="C13" s="21" t="s">
        <v>278</v>
      </c>
      <c r="D13" s="147" t="s">
        <v>72</v>
      </c>
      <c r="E13" s="147" t="s">
        <v>103</v>
      </c>
      <c r="F13" s="147" t="s">
        <v>170</v>
      </c>
      <c r="G13" s="147" t="s">
        <v>243</v>
      </c>
      <c r="H13" s="147" t="s">
        <v>244</v>
      </c>
      <c r="I13" s="23">
        <v>16500</v>
      </c>
      <c r="J13" s="23">
        <v>16500</v>
      </c>
      <c r="K13" s="23">
        <v>16500</v>
      </c>
      <c r="L13" s="23"/>
      <c r="M13" s="23"/>
      <c r="N13" s="24"/>
      <c r="O13" s="24"/>
      <c r="P13" s="24"/>
      <c r="Q13" s="23"/>
      <c r="R13" s="23"/>
      <c r="S13" s="23"/>
      <c r="T13" s="23"/>
      <c r="U13" s="107"/>
      <c r="V13" s="23"/>
      <c r="W13" s="23"/>
    </row>
    <row r="14" ht="22.5" customHeight="1" spans="1:23">
      <c r="A14" s="147" t="s">
        <v>274</v>
      </c>
      <c r="B14" s="147" t="s">
        <v>279</v>
      </c>
      <c r="C14" s="21" t="s">
        <v>278</v>
      </c>
      <c r="D14" s="147" t="s">
        <v>72</v>
      </c>
      <c r="E14" s="147" t="s">
        <v>103</v>
      </c>
      <c r="F14" s="147" t="s">
        <v>170</v>
      </c>
      <c r="G14" s="147" t="s">
        <v>254</v>
      </c>
      <c r="H14" s="147" t="s">
        <v>253</v>
      </c>
      <c r="I14" s="23">
        <v>1500</v>
      </c>
      <c r="J14" s="23">
        <v>1500</v>
      </c>
      <c r="K14" s="23">
        <v>1500</v>
      </c>
      <c r="L14" s="23"/>
      <c r="M14" s="23"/>
      <c r="N14" s="24"/>
      <c r="O14" s="24"/>
      <c r="P14" s="24"/>
      <c r="Q14" s="23"/>
      <c r="R14" s="23"/>
      <c r="S14" s="23"/>
      <c r="T14" s="23"/>
      <c r="U14" s="107"/>
      <c r="V14" s="23"/>
      <c r="W14" s="23"/>
    </row>
    <row r="15" ht="22.5" customHeight="1" spans="1:23">
      <c r="A15" s="146" t="s">
        <v>280</v>
      </c>
      <c r="B15" s="24"/>
      <c r="C15" s="24"/>
      <c r="D15" s="24"/>
      <c r="E15" s="24"/>
      <c r="F15" s="24"/>
      <c r="G15" s="24"/>
      <c r="H15" s="24"/>
      <c r="I15" s="23">
        <v>140500</v>
      </c>
      <c r="J15" s="23">
        <v>140500</v>
      </c>
      <c r="K15" s="23">
        <v>140500</v>
      </c>
      <c r="L15" s="23"/>
      <c r="M15" s="23"/>
      <c r="N15" s="24"/>
      <c r="O15" s="24"/>
      <c r="P15" s="24"/>
      <c r="Q15" s="23"/>
      <c r="R15" s="23"/>
      <c r="S15" s="23"/>
      <c r="T15" s="23"/>
      <c r="U15" s="107"/>
      <c r="V15" s="23"/>
      <c r="W15" s="23"/>
    </row>
    <row r="16" ht="22.5" customHeight="1" spans="1:23">
      <c r="A16" s="147" t="s">
        <v>274</v>
      </c>
      <c r="B16" s="147" t="s">
        <v>281</v>
      </c>
      <c r="C16" s="21" t="s">
        <v>280</v>
      </c>
      <c r="D16" s="147" t="s">
        <v>72</v>
      </c>
      <c r="E16" s="147">
        <v>2240601</v>
      </c>
      <c r="F16" s="147" t="s">
        <v>174</v>
      </c>
      <c r="G16" s="147" t="s">
        <v>282</v>
      </c>
      <c r="H16" s="147" t="s">
        <v>283</v>
      </c>
      <c r="I16" s="23">
        <v>140500</v>
      </c>
      <c r="J16" s="23">
        <v>140500</v>
      </c>
      <c r="K16" s="23">
        <v>140500</v>
      </c>
      <c r="L16" s="23"/>
      <c r="M16" s="23"/>
      <c r="N16" s="24"/>
      <c r="O16" s="24"/>
      <c r="P16" s="24"/>
      <c r="Q16" s="23"/>
      <c r="R16" s="23"/>
      <c r="S16" s="23"/>
      <c r="T16" s="23"/>
      <c r="U16" s="107"/>
      <c r="V16" s="23"/>
      <c r="W16" s="23"/>
    </row>
    <row r="17" ht="22.5" customHeight="1" spans="1:23">
      <c r="A17" s="146" t="s">
        <v>284</v>
      </c>
      <c r="B17" s="24"/>
      <c r="C17" s="24"/>
      <c r="D17" s="24"/>
      <c r="E17" s="24"/>
      <c r="F17" s="24"/>
      <c r="G17" s="24"/>
      <c r="H17" s="24"/>
      <c r="I17" s="23">
        <v>20000</v>
      </c>
      <c r="J17" s="23">
        <v>20000</v>
      </c>
      <c r="K17" s="23">
        <v>20000</v>
      </c>
      <c r="L17" s="23"/>
      <c r="M17" s="23"/>
      <c r="N17" s="24"/>
      <c r="O17" s="24"/>
      <c r="P17" s="24"/>
      <c r="Q17" s="23"/>
      <c r="R17" s="23"/>
      <c r="S17" s="23"/>
      <c r="T17" s="23"/>
      <c r="U17" s="107"/>
      <c r="V17" s="23"/>
      <c r="W17" s="23"/>
    </row>
    <row r="18" ht="22.5" customHeight="1" spans="1:23">
      <c r="A18" s="147" t="s">
        <v>285</v>
      </c>
      <c r="B18" s="147" t="s">
        <v>286</v>
      </c>
      <c r="C18" s="21" t="s">
        <v>284</v>
      </c>
      <c r="D18" s="147" t="s">
        <v>72</v>
      </c>
      <c r="E18" s="147" t="s">
        <v>103</v>
      </c>
      <c r="F18" s="147" t="s">
        <v>170</v>
      </c>
      <c r="G18" s="147" t="s">
        <v>241</v>
      </c>
      <c r="H18" s="147" t="s">
        <v>242</v>
      </c>
      <c r="I18" s="23">
        <v>2000</v>
      </c>
      <c r="J18" s="23">
        <v>2000</v>
      </c>
      <c r="K18" s="23">
        <v>2000</v>
      </c>
      <c r="L18" s="23"/>
      <c r="M18" s="23"/>
      <c r="N18" s="24"/>
      <c r="O18" s="24"/>
      <c r="P18" s="24"/>
      <c r="Q18" s="23"/>
      <c r="R18" s="23"/>
      <c r="S18" s="23"/>
      <c r="T18" s="23"/>
      <c r="U18" s="107"/>
      <c r="V18" s="23"/>
      <c r="W18" s="23"/>
    </row>
    <row r="19" ht="22.5" customHeight="1" spans="1:23">
      <c r="A19" s="147" t="s">
        <v>285</v>
      </c>
      <c r="B19" s="147" t="s">
        <v>286</v>
      </c>
      <c r="C19" s="21" t="s">
        <v>284</v>
      </c>
      <c r="D19" s="147" t="s">
        <v>72</v>
      </c>
      <c r="E19" s="147" t="s">
        <v>103</v>
      </c>
      <c r="F19" s="147" t="s">
        <v>170</v>
      </c>
      <c r="G19" s="147" t="s">
        <v>243</v>
      </c>
      <c r="H19" s="147" t="s">
        <v>244</v>
      </c>
      <c r="I19" s="23">
        <v>16500</v>
      </c>
      <c r="J19" s="23">
        <v>16500</v>
      </c>
      <c r="K19" s="23">
        <v>16500</v>
      </c>
      <c r="L19" s="23"/>
      <c r="M19" s="23"/>
      <c r="N19" s="24"/>
      <c r="O19" s="24"/>
      <c r="P19" s="24"/>
      <c r="Q19" s="23"/>
      <c r="R19" s="23"/>
      <c r="S19" s="23"/>
      <c r="T19" s="23"/>
      <c r="U19" s="107"/>
      <c r="V19" s="23"/>
      <c r="W19" s="23"/>
    </row>
    <row r="20" ht="22.5" customHeight="1" spans="1:23">
      <c r="A20" s="147" t="s">
        <v>285</v>
      </c>
      <c r="B20" s="147" t="s">
        <v>286</v>
      </c>
      <c r="C20" s="21" t="s">
        <v>284</v>
      </c>
      <c r="D20" s="147" t="s">
        <v>72</v>
      </c>
      <c r="E20" s="147" t="s">
        <v>103</v>
      </c>
      <c r="F20" s="147" t="s">
        <v>170</v>
      </c>
      <c r="G20" s="147" t="s">
        <v>254</v>
      </c>
      <c r="H20" s="147" t="s">
        <v>253</v>
      </c>
      <c r="I20" s="23">
        <v>1500</v>
      </c>
      <c r="J20" s="23">
        <v>1500</v>
      </c>
      <c r="K20" s="23">
        <v>1500</v>
      </c>
      <c r="L20" s="23"/>
      <c r="M20" s="23"/>
      <c r="N20" s="24"/>
      <c r="O20" s="24"/>
      <c r="P20" s="24"/>
      <c r="Q20" s="23"/>
      <c r="R20" s="23"/>
      <c r="S20" s="23"/>
      <c r="T20" s="23"/>
      <c r="U20" s="107"/>
      <c r="V20" s="23"/>
      <c r="W20" s="23"/>
    </row>
    <row r="21" ht="22.5" customHeight="1" spans="1:23">
      <c r="A21" s="146" t="s">
        <v>287</v>
      </c>
      <c r="B21" s="24"/>
      <c r="C21" s="24"/>
      <c r="D21" s="24"/>
      <c r="E21" s="24"/>
      <c r="F21" s="24"/>
      <c r="G21" s="24"/>
      <c r="H21" s="24"/>
      <c r="I21" s="23">
        <v>30000</v>
      </c>
      <c r="J21" s="23">
        <v>30000</v>
      </c>
      <c r="K21" s="23">
        <v>30000</v>
      </c>
      <c r="L21" s="23"/>
      <c r="M21" s="23"/>
      <c r="N21" s="24"/>
      <c r="O21" s="24"/>
      <c r="P21" s="24"/>
      <c r="Q21" s="23"/>
      <c r="R21" s="23"/>
      <c r="S21" s="23"/>
      <c r="T21" s="23"/>
      <c r="U21" s="107"/>
      <c r="V21" s="23"/>
      <c r="W21" s="23"/>
    </row>
    <row r="22" ht="22.5" customHeight="1" spans="1:23">
      <c r="A22" s="147" t="s">
        <v>285</v>
      </c>
      <c r="B22" s="147" t="s">
        <v>288</v>
      </c>
      <c r="C22" s="21" t="s">
        <v>287</v>
      </c>
      <c r="D22" s="147" t="s">
        <v>72</v>
      </c>
      <c r="E22" s="147" t="s">
        <v>101</v>
      </c>
      <c r="F22" s="147" t="s">
        <v>169</v>
      </c>
      <c r="G22" s="147" t="s">
        <v>289</v>
      </c>
      <c r="H22" s="147" t="s">
        <v>290</v>
      </c>
      <c r="I22" s="23">
        <v>30000</v>
      </c>
      <c r="J22" s="23">
        <v>30000</v>
      </c>
      <c r="K22" s="23">
        <v>30000</v>
      </c>
      <c r="L22" s="23"/>
      <c r="M22" s="23"/>
      <c r="N22" s="24"/>
      <c r="O22" s="24"/>
      <c r="P22" s="24"/>
      <c r="Q22" s="23"/>
      <c r="R22" s="23"/>
      <c r="S22" s="23"/>
      <c r="T22" s="23"/>
      <c r="U22" s="107"/>
      <c r="V22" s="23"/>
      <c r="W22" s="23"/>
    </row>
    <row r="23" ht="22.5" customHeight="1" spans="1:23">
      <c r="A23" s="33" t="s">
        <v>112</v>
      </c>
      <c r="B23" s="34"/>
      <c r="C23" s="34"/>
      <c r="D23" s="34"/>
      <c r="E23" s="34"/>
      <c r="F23" s="34"/>
      <c r="G23" s="34"/>
      <c r="H23" s="35"/>
      <c r="I23" s="23">
        <v>340500</v>
      </c>
      <c r="J23" s="23">
        <v>340500</v>
      </c>
      <c r="K23" s="151">
        <v>340500</v>
      </c>
      <c r="L23" s="23"/>
      <c r="M23" s="23"/>
      <c r="N23" s="36"/>
      <c r="O23" s="36"/>
      <c r="P23" s="36"/>
      <c r="Q23" s="23"/>
      <c r="R23" s="23"/>
      <c r="S23" s="23"/>
      <c r="T23" s="23"/>
      <c r="U23" s="153"/>
      <c r="V23" s="23"/>
      <c r="W23" s="23"/>
    </row>
    <row r="25" customHeight="1" spans="5:5">
      <c r="E25">
        <f>I17+I11</f>
        <v>40000</v>
      </c>
    </row>
  </sheetData>
  <mergeCells count="34">
    <mergeCell ref="A2:W2"/>
    <mergeCell ref="A3:H3"/>
    <mergeCell ref="J4:M4"/>
    <mergeCell ref="N4:P4"/>
    <mergeCell ref="R4:W4"/>
    <mergeCell ref="A9:C9"/>
    <mergeCell ref="A9:C9"/>
    <mergeCell ref="A11:C11"/>
    <mergeCell ref="A15:C15"/>
    <mergeCell ref="A17:C17"/>
    <mergeCell ref="A21:C21"/>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55"/>
  <sheetViews>
    <sheetView showZeros="0" topLeftCell="A31" workbookViewId="0">
      <selection activeCell="H46" sqref="H46"/>
    </sheetView>
  </sheetViews>
  <sheetFormatPr defaultColWidth="10.7083333333333" defaultRowHeight="12" customHeight="1"/>
  <cols>
    <col min="1" max="1" width="40" customWidth="1"/>
    <col min="2" max="2" width="22.575" customWidth="1"/>
    <col min="3" max="3" width="56" customWidth="1"/>
    <col min="4" max="6" width="21.2833333333333" customWidth="1"/>
    <col min="7" max="7" width="14" customWidth="1"/>
    <col min="8" max="8" width="19.85" customWidth="1"/>
    <col min="9" max="10" width="14" customWidth="1"/>
    <col min="11" max="11" width="32.1416666666667" customWidth="1"/>
  </cols>
  <sheetData>
    <row r="1" ht="15" customHeight="1" spans="11:11">
      <c r="K1" s="98" t="s">
        <v>291</v>
      </c>
    </row>
    <row r="2" ht="36.75" customHeight="1" spans="1:11">
      <c r="A2" s="4" t="s">
        <v>292</v>
      </c>
      <c r="B2" s="63"/>
      <c r="C2" s="5"/>
      <c r="D2" s="5"/>
      <c r="E2" s="5"/>
      <c r="F2" s="5"/>
      <c r="G2" s="63"/>
      <c r="H2" s="5"/>
      <c r="I2" s="63"/>
      <c r="J2" s="63"/>
      <c r="K2" s="5"/>
    </row>
    <row r="3" ht="17.25" customHeight="1" spans="1:3">
      <c r="A3" s="54" t="str">
        <f>"单位名称："&amp;"德钦县自然资源局"</f>
        <v>单位名称：德钦县自然资源局</v>
      </c>
      <c r="B3" s="137"/>
      <c r="C3" s="55"/>
    </row>
    <row r="4" ht="44.25" customHeight="1" spans="1:11">
      <c r="A4" s="45" t="s">
        <v>293</v>
      </c>
      <c r="B4" s="56" t="s">
        <v>187</v>
      </c>
      <c r="C4" s="45" t="s">
        <v>294</v>
      </c>
      <c r="D4" s="45" t="s">
        <v>295</v>
      </c>
      <c r="E4" s="45" t="s">
        <v>296</v>
      </c>
      <c r="F4" s="45" t="s">
        <v>297</v>
      </c>
      <c r="G4" s="56" t="s">
        <v>298</v>
      </c>
      <c r="H4" s="45" t="s">
        <v>299</v>
      </c>
      <c r="I4" s="56" t="s">
        <v>300</v>
      </c>
      <c r="J4" s="56" t="s">
        <v>301</v>
      </c>
      <c r="K4" s="45" t="s">
        <v>302</v>
      </c>
    </row>
    <row r="5" ht="19.5" customHeight="1" spans="1:11">
      <c r="A5" s="138">
        <v>1</v>
      </c>
      <c r="B5" s="138">
        <v>2</v>
      </c>
      <c r="C5" s="138">
        <v>3</v>
      </c>
      <c r="D5" s="138">
        <v>4</v>
      </c>
      <c r="E5" s="138">
        <v>5</v>
      </c>
      <c r="F5" s="138">
        <v>6</v>
      </c>
      <c r="G5" s="138">
        <v>7</v>
      </c>
      <c r="H5" s="138">
        <v>8</v>
      </c>
      <c r="I5" s="138">
        <v>9</v>
      </c>
      <c r="J5" s="138">
        <v>10</v>
      </c>
      <c r="K5" s="138">
        <v>11</v>
      </c>
    </row>
    <row r="6" ht="22.5" customHeight="1" spans="1:11">
      <c r="A6" s="139" t="s">
        <v>72</v>
      </c>
      <c r="B6" s="57"/>
      <c r="C6" s="57"/>
      <c r="D6" s="57"/>
      <c r="E6" s="57"/>
      <c r="F6" s="139"/>
      <c r="G6" s="57"/>
      <c r="H6" s="139"/>
      <c r="I6" s="57"/>
      <c r="J6" s="57"/>
      <c r="K6" s="139"/>
    </row>
    <row r="7" ht="22.5" customHeight="1" spans="1:11">
      <c r="A7" s="139" t="str">
        <f>"   "&amp;"德钦县地质灾害及应急处置工作经费"</f>
        <v>   德钦县地质灾害及应急处置工作经费</v>
      </c>
      <c r="B7" s="22" t="s">
        <v>279</v>
      </c>
      <c r="C7" s="140" t="s">
        <v>303</v>
      </c>
      <c r="D7" s="141"/>
      <c r="E7" s="141"/>
      <c r="F7" s="141"/>
      <c r="G7" s="142"/>
      <c r="H7" s="141"/>
      <c r="I7" s="142"/>
      <c r="J7" s="142"/>
      <c r="K7" s="141"/>
    </row>
    <row r="8" ht="22.5" customHeight="1" spans="1:11">
      <c r="A8" s="139"/>
      <c r="B8" s="22"/>
      <c r="C8" s="140"/>
      <c r="D8" s="141" t="s">
        <v>304</v>
      </c>
      <c r="E8" s="141" t="s">
        <v>305</v>
      </c>
      <c r="F8" s="141" t="s">
        <v>306</v>
      </c>
      <c r="G8" s="142" t="s">
        <v>307</v>
      </c>
      <c r="H8" s="141" t="s">
        <v>308</v>
      </c>
      <c r="I8" s="142" t="s">
        <v>309</v>
      </c>
      <c r="J8" s="142" t="s">
        <v>310</v>
      </c>
      <c r="K8" s="141" t="s">
        <v>311</v>
      </c>
    </row>
    <row r="9" ht="22.5" customHeight="1" spans="1:11">
      <c r="A9" s="24"/>
      <c r="B9" s="24"/>
      <c r="C9" s="24"/>
      <c r="D9" s="141" t="s">
        <v>304</v>
      </c>
      <c r="E9" s="141" t="s">
        <v>305</v>
      </c>
      <c r="F9" s="141" t="s">
        <v>312</v>
      </c>
      <c r="G9" s="142" t="s">
        <v>307</v>
      </c>
      <c r="H9" s="141" t="s">
        <v>158</v>
      </c>
      <c r="I9" s="142" t="s">
        <v>313</v>
      </c>
      <c r="J9" s="142" t="s">
        <v>310</v>
      </c>
      <c r="K9" s="141" t="s">
        <v>314</v>
      </c>
    </row>
    <row r="10" ht="22.5" customHeight="1" spans="1:11">
      <c r="A10" s="24"/>
      <c r="B10" s="24"/>
      <c r="C10" s="24"/>
      <c r="D10" s="141" t="s">
        <v>304</v>
      </c>
      <c r="E10" s="141" t="s">
        <v>315</v>
      </c>
      <c r="F10" s="141" t="s">
        <v>316</v>
      </c>
      <c r="G10" s="142" t="s">
        <v>307</v>
      </c>
      <c r="H10" s="141" t="s">
        <v>317</v>
      </c>
      <c r="I10" s="142" t="s">
        <v>318</v>
      </c>
      <c r="J10" s="142" t="s">
        <v>310</v>
      </c>
      <c r="K10" s="141" t="s">
        <v>319</v>
      </c>
    </row>
    <row r="11" ht="22.5" customHeight="1" spans="1:11">
      <c r="A11" s="24"/>
      <c r="B11" s="24"/>
      <c r="C11" s="24"/>
      <c r="D11" s="141" t="s">
        <v>304</v>
      </c>
      <c r="E11" s="141" t="s">
        <v>320</v>
      </c>
      <c r="F11" s="141" t="s">
        <v>321</v>
      </c>
      <c r="G11" s="142" t="s">
        <v>322</v>
      </c>
      <c r="H11" s="141" t="s">
        <v>156</v>
      </c>
      <c r="I11" s="142" t="s">
        <v>323</v>
      </c>
      <c r="J11" s="142" t="s">
        <v>310</v>
      </c>
      <c r="K11" s="141" t="s">
        <v>324</v>
      </c>
    </row>
    <row r="12" ht="22.5" customHeight="1" spans="1:11">
      <c r="A12" s="24"/>
      <c r="B12" s="24"/>
      <c r="C12" s="24"/>
      <c r="D12" s="141" t="s">
        <v>304</v>
      </c>
      <c r="E12" s="141" t="s">
        <v>320</v>
      </c>
      <c r="F12" s="141" t="s">
        <v>325</v>
      </c>
      <c r="G12" s="142" t="s">
        <v>322</v>
      </c>
      <c r="H12" s="143">
        <v>46022</v>
      </c>
      <c r="I12" s="142" t="s">
        <v>326</v>
      </c>
      <c r="J12" s="142" t="s">
        <v>310</v>
      </c>
      <c r="K12" s="141" t="s">
        <v>327</v>
      </c>
    </row>
    <row r="13" ht="22.5" customHeight="1" spans="1:11">
      <c r="A13" s="24"/>
      <c r="B13" s="24"/>
      <c r="C13" s="24"/>
      <c r="D13" s="141" t="s">
        <v>304</v>
      </c>
      <c r="E13" s="141" t="s">
        <v>328</v>
      </c>
      <c r="F13" s="141" t="s">
        <v>329</v>
      </c>
      <c r="G13" s="142" t="s">
        <v>330</v>
      </c>
      <c r="H13" s="141" t="s">
        <v>156</v>
      </c>
      <c r="I13" s="142" t="s">
        <v>331</v>
      </c>
      <c r="J13" s="142" t="s">
        <v>310</v>
      </c>
      <c r="K13" s="141" t="s">
        <v>332</v>
      </c>
    </row>
    <row r="14" ht="22.5" customHeight="1" spans="1:11">
      <c r="A14" s="24"/>
      <c r="B14" s="24"/>
      <c r="C14" s="24"/>
      <c r="D14" s="141" t="s">
        <v>333</v>
      </c>
      <c r="E14" s="141" t="s">
        <v>334</v>
      </c>
      <c r="F14" s="141" t="s">
        <v>335</v>
      </c>
      <c r="G14" s="142" t="s">
        <v>330</v>
      </c>
      <c r="H14" s="141" t="s">
        <v>336</v>
      </c>
      <c r="I14" s="142" t="s">
        <v>337</v>
      </c>
      <c r="J14" s="142" t="s">
        <v>338</v>
      </c>
      <c r="K14" s="141" t="s">
        <v>339</v>
      </c>
    </row>
    <row r="15" ht="22.5" customHeight="1" spans="1:11">
      <c r="A15" s="24"/>
      <c r="B15" s="24"/>
      <c r="C15" s="24"/>
      <c r="D15" s="141" t="s">
        <v>333</v>
      </c>
      <c r="E15" s="141" t="s">
        <v>340</v>
      </c>
      <c r="F15" s="141" t="s">
        <v>341</v>
      </c>
      <c r="G15" s="142" t="s">
        <v>330</v>
      </c>
      <c r="H15" s="141" t="s">
        <v>342</v>
      </c>
      <c r="I15" s="142" t="s">
        <v>337</v>
      </c>
      <c r="J15" s="142" t="s">
        <v>338</v>
      </c>
      <c r="K15" s="141" t="s">
        <v>343</v>
      </c>
    </row>
    <row r="16" ht="22.5" customHeight="1" spans="1:11">
      <c r="A16" s="24"/>
      <c r="B16" s="24"/>
      <c r="C16" s="24"/>
      <c r="D16" s="141" t="s">
        <v>333</v>
      </c>
      <c r="E16" s="141" t="s">
        <v>344</v>
      </c>
      <c r="F16" s="141" t="s">
        <v>345</v>
      </c>
      <c r="G16" s="142" t="s">
        <v>330</v>
      </c>
      <c r="H16" s="141" t="s">
        <v>346</v>
      </c>
      <c r="I16" s="142" t="s">
        <v>337</v>
      </c>
      <c r="J16" s="142" t="s">
        <v>338</v>
      </c>
      <c r="K16" s="141" t="s">
        <v>345</v>
      </c>
    </row>
    <row r="17" ht="22.5" customHeight="1" spans="1:11">
      <c r="A17" s="24"/>
      <c r="B17" s="24"/>
      <c r="C17" s="24"/>
      <c r="D17" s="141" t="s">
        <v>347</v>
      </c>
      <c r="E17" s="141" t="s">
        <v>348</v>
      </c>
      <c r="F17" s="141" t="s">
        <v>349</v>
      </c>
      <c r="G17" s="142" t="s">
        <v>307</v>
      </c>
      <c r="H17" s="141" t="s">
        <v>350</v>
      </c>
      <c r="I17" s="142" t="s">
        <v>318</v>
      </c>
      <c r="J17" s="142" t="s">
        <v>310</v>
      </c>
      <c r="K17" s="141" t="s">
        <v>351</v>
      </c>
    </row>
    <row r="18" ht="22.5" customHeight="1" spans="1:11">
      <c r="A18" s="139" t="str">
        <f>"   "&amp;"德钦县地质灾害群测群防监测员补助经费"</f>
        <v>   德钦县地质灾害群测群防监测员补助经费</v>
      </c>
      <c r="B18" s="22" t="s">
        <v>281</v>
      </c>
      <c r="C18" s="140" t="s">
        <v>352</v>
      </c>
      <c r="D18" s="24"/>
      <c r="E18" s="24"/>
      <c r="F18" s="24"/>
      <c r="G18" s="24"/>
      <c r="H18" s="24"/>
      <c r="I18" s="24"/>
      <c r="J18" s="24"/>
      <c r="K18" s="24"/>
    </row>
    <row r="19" ht="22.5" customHeight="1" spans="1:11">
      <c r="A19" s="24"/>
      <c r="B19" s="24"/>
      <c r="C19" s="24"/>
      <c r="D19" s="141" t="s">
        <v>304</v>
      </c>
      <c r="E19" s="141" t="s">
        <v>305</v>
      </c>
      <c r="F19" s="141" t="s">
        <v>353</v>
      </c>
      <c r="G19" s="142" t="s">
        <v>307</v>
      </c>
      <c r="H19" s="141" t="s">
        <v>354</v>
      </c>
      <c r="I19" s="142" t="s">
        <v>355</v>
      </c>
      <c r="J19" s="142" t="s">
        <v>310</v>
      </c>
      <c r="K19" s="141" t="s">
        <v>356</v>
      </c>
    </row>
    <row r="20" ht="22.5" customHeight="1" spans="1:11">
      <c r="A20" s="24"/>
      <c r="B20" s="24"/>
      <c r="C20" s="24"/>
      <c r="D20" s="141" t="s">
        <v>304</v>
      </c>
      <c r="E20" s="141" t="s">
        <v>315</v>
      </c>
      <c r="F20" s="141" t="s">
        <v>357</v>
      </c>
      <c r="G20" s="142" t="s">
        <v>307</v>
      </c>
      <c r="H20" s="141" t="s">
        <v>308</v>
      </c>
      <c r="I20" s="142" t="s">
        <v>318</v>
      </c>
      <c r="J20" s="142" t="s">
        <v>310</v>
      </c>
      <c r="K20" s="141" t="s">
        <v>358</v>
      </c>
    </row>
    <row r="21" ht="22.5" customHeight="1" spans="1:11">
      <c r="A21" s="24"/>
      <c r="B21" s="24"/>
      <c r="C21" s="24"/>
      <c r="D21" s="141" t="s">
        <v>304</v>
      </c>
      <c r="E21" s="141" t="s">
        <v>315</v>
      </c>
      <c r="F21" s="141" t="s">
        <v>359</v>
      </c>
      <c r="G21" s="142" t="s">
        <v>330</v>
      </c>
      <c r="H21" s="141" t="s">
        <v>308</v>
      </c>
      <c r="I21" s="142" t="s">
        <v>318</v>
      </c>
      <c r="J21" s="142" t="s">
        <v>310</v>
      </c>
      <c r="K21" s="141" t="s">
        <v>360</v>
      </c>
    </row>
    <row r="22" ht="22.5" customHeight="1" spans="1:11">
      <c r="A22" s="24"/>
      <c r="B22" s="24"/>
      <c r="C22" s="24"/>
      <c r="D22" s="141" t="s">
        <v>304</v>
      </c>
      <c r="E22" s="141" t="s">
        <v>320</v>
      </c>
      <c r="F22" s="141" t="s">
        <v>361</v>
      </c>
      <c r="G22" s="142" t="s">
        <v>330</v>
      </c>
      <c r="H22" s="141" t="s">
        <v>362</v>
      </c>
      <c r="I22" s="142" t="s">
        <v>326</v>
      </c>
      <c r="J22" s="142" t="s">
        <v>310</v>
      </c>
      <c r="K22" s="141" t="s">
        <v>363</v>
      </c>
    </row>
    <row r="23" ht="22.5" customHeight="1" spans="1:11">
      <c r="A23" s="24"/>
      <c r="B23" s="24"/>
      <c r="C23" s="24"/>
      <c r="D23" s="141" t="s">
        <v>304</v>
      </c>
      <c r="E23" s="141" t="s">
        <v>328</v>
      </c>
      <c r="F23" s="141" t="s">
        <v>329</v>
      </c>
      <c r="G23" s="142" t="s">
        <v>330</v>
      </c>
      <c r="H23" s="141" t="s">
        <v>364</v>
      </c>
      <c r="I23" s="142" t="s">
        <v>331</v>
      </c>
      <c r="J23" s="142" t="s">
        <v>310</v>
      </c>
      <c r="K23" s="141" t="s">
        <v>365</v>
      </c>
    </row>
    <row r="24" ht="22.5" customHeight="1" spans="1:11">
      <c r="A24" s="24"/>
      <c r="B24" s="24"/>
      <c r="C24" s="24"/>
      <c r="D24" s="141" t="s">
        <v>333</v>
      </c>
      <c r="E24" s="141" t="s">
        <v>334</v>
      </c>
      <c r="F24" s="141" t="s">
        <v>335</v>
      </c>
      <c r="G24" s="142" t="s">
        <v>330</v>
      </c>
      <c r="H24" s="141" t="s">
        <v>336</v>
      </c>
      <c r="I24" s="142" t="s">
        <v>366</v>
      </c>
      <c r="J24" s="142" t="s">
        <v>338</v>
      </c>
      <c r="K24" s="141" t="s">
        <v>367</v>
      </c>
    </row>
    <row r="25" ht="22.5" customHeight="1" spans="1:11">
      <c r="A25" s="24"/>
      <c r="B25" s="24"/>
      <c r="C25" s="24"/>
      <c r="D25" s="141" t="s">
        <v>333</v>
      </c>
      <c r="E25" s="141" t="s">
        <v>340</v>
      </c>
      <c r="F25" s="141" t="s">
        <v>341</v>
      </c>
      <c r="G25" s="142" t="s">
        <v>330</v>
      </c>
      <c r="H25" s="141" t="s">
        <v>342</v>
      </c>
      <c r="I25" s="142" t="s">
        <v>366</v>
      </c>
      <c r="J25" s="142" t="s">
        <v>338</v>
      </c>
      <c r="K25" s="141" t="s">
        <v>368</v>
      </c>
    </row>
    <row r="26" ht="22.5" customHeight="1" spans="1:11">
      <c r="A26" s="24"/>
      <c r="B26" s="24"/>
      <c r="C26" s="24"/>
      <c r="D26" s="141" t="s">
        <v>333</v>
      </c>
      <c r="E26" s="141" t="s">
        <v>344</v>
      </c>
      <c r="F26" s="141" t="s">
        <v>369</v>
      </c>
      <c r="G26" s="142" t="s">
        <v>330</v>
      </c>
      <c r="H26" s="141" t="s">
        <v>342</v>
      </c>
      <c r="I26" s="142" t="s">
        <v>366</v>
      </c>
      <c r="J26" s="142" t="s">
        <v>338</v>
      </c>
      <c r="K26" s="141" t="s">
        <v>370</v>
      </c>
    </row>
    <row r="27" ht="22.5" customHeight="1" spans="1:11">
      <c r="A27" s="24"/>
      <c r="B27" s="24"/>
      <c r="C27" s="24"/>
      <c r="D27" s="141" t="s">
        <v>347</v>
      </c>
      <c r="E27" s="141" t="s">
        <v>348</v>
      </c>
      <c r="F27" s="141" t="s">
        <v>349</v>
      </c>
      <c r="G27" s="142" t="s">
        <v>330</v>
      </c>
      <c r="H27" s="141" t="s">
        <v>371</v>
      </c>
      <c r="I27" s="142" t="s">
        <v>366</v>
      </c>
      <c r="J27" s="142" t="s">
        <v>338</v>
      </c>
      <c r="K27" s="141" t="s">
        <v>349</v>
      </c>
    </row>
    <row r="28" ht="22.5" customHeight="1" spans="1:11">
      <c r="A28" s="139" t="str">
        <f>"   "&amp;"耕地用途管制工作经费"</f>
        <v>   耕地用途管制工作经费</v>
      </c>
      <c r="B28" s="22" t="s">
        <v>286</v>
      </c>
      <c r="C28" s="140" t="s">
        <v>372</v>
      </c>
      <c r="D28" s="24"/>
      <c r="E28" s="24"/>
      <c r="F28" s="24"/>
      <c r="G28" s="24"/>
      <c r="H28" s="24"/>
      <c r="I28" s="24"/>
      <c r="J28" s="24"/>
      <c r="K28" s="24"/>
    </row>
    <row r="29" ht="22.5" customHeight="1" spans="1:11">
      <c r="A29" s="24"/>
      <c r="B29" s="24"/>
      <c r="C29" s="24"/>
      <c r="D29" s="141" t="s">
        <v>304</v>
      </c>
      <c r="E29" s="141" t="s">
        <v>305</v>
      </c>
      <c r="F29" s="141" t="s">
        <v>373</v>
      </c>
      <c r="G29" s="142" t="s">
        <v>307</v>
      </c>
      <c r="H29" s="141" t="s">
        <v>374</v>
      </c>
      <c r="I29" s="142" t="s">
        <v>375</v>
      </c>
      <c r="J29" s="142" t="s">
        <v>310</v>
      </c>
      <c r="K29" s="141" t="s">
        <v>376</v>
      </c>
    </row>
    <row r="30" ht="22.5" customHeight="1" spans="1:11">
      <c r="A30" s="24"/>
      <c r="B30" s="24"/>
      <c r="C30" s="24"/>
      <c r="D30" s="141" t="s">
        <v>304</v>
      </c>
      <c r="E30" s="141" t="s">
        <v>305</v>
      </c>
      <c r="F30" s="141" t="s">
        <v>377</v>
      </c>
      <c r="G30" s="142" t="s">
        <v>307</v>
      </c>
      <c r="H30" s="141" t="s">
        <v>378</v>
      </c>
      <c r="I30" s="142" t="s">
        <v>375</v>
      </c>
      <c r="J30" s="142" t="s">
        <v>310</v>
      </c>
      <c r="K30" s="141" t="s">
        <v>379</v>
      </c>
    </row>
    <row r="31" ht="22.5" customHeight="1" spans="1:11">
      <c r="A31" s="24"/>
      <c r="B31" s="24"/>
      <c r="C31" s="24"/>
      <c r="D31" s="141" t="s">
        <v>304</v>
      </c>
      <c r="E31" s="141" t="s">
        <v>315</v>
      </c>
      <c r="F31" s="141" t="s">
        <v>380</v>
      </c>
      <c r="G31" s="142" t="s">
        <v>330</v>
      </c>
      <c r="H31" s="141" t="s">
        <v>381</v>
      </c>
      <c r="I31" s="142" t="s">
        <v>337</v>
      </c>
      <c r="J31" s="142" t="s">
        <v>338</v>
      </c>
      <c r="K31" s="141" t="s">
        <v>382</v>
      </c>
    </row>
    <row r="32" ht="22.5" customHeight="1" spans="1:11">
      <c r="A32" s="24"/>
      <c r="B32" s="24"/>
      <c r="C32" s="24"/>
      <c r="D32" s="141" t="s">
        <v>304</v>
      </c>
      <c r="E32" s="141" t="s">
        <v>320</v>
      </c>
      <c r="F32" s="141" t="s">
        <v>380</v>
      </c>
      <c r="G32" s="142" t="s">
        <v>330</v>
      </c>
      <c r="H32" s="141" t="s">
        <v>362</v>
      </c>
      <c r="I32" s="142" t="s">
        <v>326</v>
      </c>
      <c r="J32" s="142" t="s">
        <v>338</v>
      </c>
      <c r="K32" s="141" t="s">
        <v>383</v>
      </c>
    </row>
    <row r="33" ht="22.5" customHeight="1" spans="1:11">
      <c r="A33" s="24"/>
      <c r="B33" s="24"/>
      <c r="C33" s="24"/>
      <c r="D33" s="141" t="s">
        <v>304</v>
      </c>
      <c r="E33" s="141" t="s">
        <v>328</v>
      </c>
      <c r="F33" s="141" t="s">
        <v>384</v>
      </c>
      <c r="G33" s="142" t="s">
        <v>330</v>
      </c>
      <c r="H33" s="141" t="s">
        <v>156</v>
      </c>
      <c r="I33" s="142" t="s">
        <v>331</v>
      </c>
      <c r="J33" s="142" t="s">
        <v>310</v>
      </c>
      <c r="K33" s="141" t="s">
        <v>385</v>
      </c>
    </row>
    <row r="34" ht="22.5" customHeight="1" spans="1:11">
      <c r="A34" s="24"/>
      <c r="B34" s="24"/>
      <c r="C34" s="24"/>
      <c r="D34" s="141" t="s">
        <v>333</v>
      </c>
      <c r="E34" s="141" t="s">
        <v>334</v>
      </c>
      <c r="F34" s="141" t="s">
        <v>386</v>
      </c>
      <c r="G34" s="142" t="s">
        <v>330</v>
      </c>
      <c r="H34" s="141" t="s">
        <v>387</v>
      </c>
      <c r="I34" s="142" t="s">
        <v>337</v>
      </c>
      <c r="J34" s="142" t="s">
        <v>338</v>
      </c>
      <c r="K34" s="141" t="s">
        <v>387</v>
      </c>
    </row>
    <row r="35" ht="22.5" customHeight="1" spans="1:11">
      <c r="A35" s="24"/>
      <c r="B35" s="24"/>
      <c r="C35" s="24"/>
      <c r="D35" s="141" t="s">
        <v>333</v>
      </c>
      <c r="E35" s="141" t="s">
        <v>340</v>
      </c>
      <c r="F35" s="141" t="s">
        <v>388</v>
      </c>
      <c r="G35" s="142" t="s">
        <v>330</v>
      </c>
      <c r="H35" s="141" t="s">
        <v>389</v>
      </c>
      <c r="I35" s="142" t="s">
        <v>337</v>
      </c>
      <c r="J35" s="142" t="s">
        <v>338</v>
      </c>
      <c r="K35" s="141" t="s">
        <v>389</v>
      </c>
    </row>
    <row r="36" ht="22.5" customHeight="1" spans="1:11">
      <c r="A36" s="24"/>
      <c r="B36" s="24"/>
      <c r="C36" s="24"/>
      <c r="D36" s="141" t="s">
        <v>347</v>
      </c>
      <c r="E36" s="141" t="s">
        <v>348</v>
      </c>
      <c r="F36" s="141" t="s">
        <v>349</v>
      </c>
      <c r="G36" s="142" t="s">
        <v>307</v>
      </c>
      <c r="H36" s="141" t="s">
        <v>390</v>
      </c>
      <c r="I36" s="142" t="s">
        <v>318</v>
      </c>
      <c r="J36" s="142" t="s">
        <v>310</v>
      </c>
      <c r="K36" s="141" t="s">
        <v>391</v>
      </c>
    </row>
    <row r="37" ht="22.5" customHeight="1" spans="1:11">
      <c r="A37" s="139" t="str">
        <f>"   "&amp;"购买德钦县农村不动产权证书经费"</f>
        <v>   购买德钦县农村不动产权证书经费</v>
      </c>
      <c r="B37" s="22" t="s">
        <v>288</v>
      </c>
      <c r="C37" s="140" t="s">
        <v>392</v>
      </c>
      <c r="D37" s="24"/>
      <c r="E37" s="24"/>
      <c r="F37" s="24"/>
      <c r="G37" s="24"/>
      <c r="H37" s="24"/>
      <c r="I37" s="24"/>
      <c r="J37" s="24"/>
      <c r="K37" s="24"/>
    </row>
    <row r="38" ht="22.5" customHeight="1" spans="1:11">
      <c r="A38" s="24"/>
      <c r="B38" s="24"/>
      <c r="C38" s="24"/>
      <c r="D38" s="141" t="s">
        <v>304</v>
      </c>
      <c r="E38" s="141" t="s">
        <v>305</v>
      </c>
      <c r="F38" s="141" t="s">
        <v>393</v>
      </c>
      <c r="G38" s="142" t="s">
        <v>307</v>
      </c>
      <c r="H38" s="141" t="s">
        <v>394</v>
      </c>
      <c r="I38" s="142" t="s">
        <v>395</v>
      </c>
      <c r="J38" s="142" t="s">
        <v>310</v>
      </c>
      <c r="K38" s="141" t="s">
        <v>396</v>
      </c>
    </row>
    <row r="39" ht="22.5" customHeight="1" spans="1:11">
      <c r="A39" s="24"/>
      <c r="B39" s="24"/>
      <c r="C39" s="24"/>
      <c r="D39" s="141" t="s">
        <v>304</v>
      </c>
      <c r="E39" s="141" t="s">
        <v>315</v>
      </c>
      <c r="F39" s="141" t="s">
        <v>397</v>
      </c>
      <c r="G39" s="142" t="s">
        <v>330</v>
      </c>
      <c r="H39" s="141" t="s">
        <v>317</v>
      </c>
      <c r="I39" s="142" t="s">
        <v>318</v>
      </c>
      <c r="J39" s="142" t="s">
        <v>338</v>
      </c>
      <c r="K39" s="141" t="s">
        <v>398</v>
      </c>
    </row>
    <row r="40" ht="22.5" customHeight="1" spans="1:11">
      <c r="A40" s="24"/>
      <c r="B40" s="24"/>
      <c r="C40" s="24"/>
      <c r="D40" s="141" t="s">
        <v>304</v>
      </c>
      <c r="E40" s="141" t="s">
        <v>320</v>
      </c>
      <c r="F40" s="141" t="s">
        <v>399</v>
      </c>
      <c r="G40" s="142" t="s">
        <v>322</v>
      </c>
      <c r="H40" s="141" t="s">
        <v>400</v>
      </c>
      <c r="I40" s="142" t="s">
        <v>326</v>
      </c>
      <c r="J40" s="142" t="s">
        <v>310</v>
      </c>
      <c r="K40" s="141" t="s">
        <v>401</v>
      </c>
    </row>
    <row r="41" ht="22.5" customHeight="1" spans="1:11">
      <c r="A41" s="24"/>
      <c r="B41" s="24"/>
      <c r="C41" s="24"/>
      <c r="D41" s="141" t="s">
        <v>304</v>
      </c>
      <c r="E41" s="141" t="s">
        <v>320</v>
      </c>
      <c r="F41" s="141" t="s">
        <v>325</v>
      </c>
      <c r="G41" s="142" t="s">
        <v>322</v>
      </c>
      <c r="H41" s="141" t="s">
        <v>400</v>
      </c>
      <c r="I41" s="142" t="s">
        <v>326</v>
      </c>
      <c r="J41" s="142" t="s">
        <v>310</v>
      </c>
      <c r="K41" s="141" t="s">
        <v>402</v>
      </c>
    </row>
    <row r="42" ht="22.5" customHeight="1" spans="1:11">
      <c r="A42" s="24"/>
      <c r="B42" s="24"/>
      <c r="C42" s="24"/>
      <c r="D42" s="141" t="s">
        <v>304</v>
      </c>
      <c r="E42" s="141" t="s">
        <v>328</v>
      </c>
      <c r="F42" s="141" t="s">
        <v>384</v>
      </c>
      <c r="G42" s="142" t="s">
        <v>330</v>
      </c>
      <c r="H42" s="141" t="s">
        <v>157</v>
      </c>
      <c r="I42" s="142" t="s">
        <v>331</v>
      </c>
      <c r="J42" s="142" t="s">
        <v>310</v>
      </c>
      <c r="K42" s="141" t="s">
        <v>403</v>
      </c>
    </row>
    <row r="43" ht="22.5" customHeight="1" spans="1:11">
      <c r="A43" s="24"/>
      <c r="B43" s="24"/>
      <c r="C43" s="24"/>
      <c r="D43" s="141" t="s">
        <v>333</v>
      </c>
      <c r="E43" s="141" t="s">
        <v>334</v>
      </c>
      <c r="F43" s="141" t="s">
        <v>404</v>
      </c>
      <c r="G43" s="142" t="s">
        <v>330</v>
      </c>
      <c r="H43" s="141" t="s">
        <v>405</v>
      </c>
      <c r="I43" s="142" t="s">
        <v>337</v>
      </c>
      <c r="J43" s="142" t="s">
        <v>338</v>
      </c>
      <c r="K43" s="141" t="s">
        <v>406</v>
      </c>
    </row>
    <row r="44" ht="22.5" customHeight="1" spans="1:11">
      <c r="A44" s="24"/>
      <c r="B44" s="24"/>
      <c r="C44" s="24"/>
      <c r="D44" s="141" t="s">
        <v>333</v>
      </c>
      <c r="E44" s="141" t="s">
        <v>344</v>
      </c>
      <c r="F44" s="141" t="s">
        <v>407</v>
      </c>
      <c r="G44" s="142" t="s">
        <v>330</v>
      </c>
      <c r="H44" s="141" t="s">
        <v>408</v>
      </c>
      <c r="I44" s="142" t="s">
        <v>337</v>
      </c>
      <c r="J44" s="142" t="s">
        <v>338</v>
      </c>
      <c r="K44" s="141" t="s">
        <v>409</v>
      </c>
    </row>
    <row r="45" ht="22.5" customHeight="1" spans="1:11">
      <c r="A45" s="24"/>
      <c r="B45" s="24"/>
      <c r="C45" s="24"/>
      <c r="D45" s="141" t="s">
        <v>347</v>
      </c>
      <c r="E45" s="141" t="s">
        <v>348</v>
      </c>
      <c r="F45" s="141" t="s">
        <v>410</v>
      </c>
      <c r="G45" s="142" t="s">
        <v>307</v>
      </c>
      <c r="H45" s="141" t="s">
        <v>411</v>
      </c>
      <c r="I45" s="142" t="s">
        <v>318</v>
      </c>
      <c r="J45" s="142" t="s">
        <v>310</v>
      </c>
      <c r="K45" s="141" t="s">
        <v>412</v>
      </c>
    </row>
    <row r="46" ht="22.5" customHeight="1" spans="1:11">
      <c r="A46" s="139" t="str">
        <f>"   "&amp;"德钦县不动产登记应用系统运行维护工作经费"</f>
        <v>   德钦县不动产登记应用系统运行维护工作经费</v>
      </c>
      <c r="B46" s="22" t="s">
        <v>275</v>
      </c>
      <c r="C46" s="140" t="s">
        <v>413</v>
      </c>
      <c r="D46" s="24"/>
      <c r="E46" s="24"/>
      <c r="F46" s="24"/>
      <c r="G46" s="24"/>
      <c r="H46" s="24"/>
      <c r="I46" s="24"/>
      <c r="J46" s="24"/>
      <c r="K46" s="24"/>
    </row>
    <row r="47" ht="22.5" customHeight="1" spans="1:11">
      <c r="A47" s="24"/>
      <c r="B47" s="24"/>
      <c r="C47" s="24"/>
      <c r="D47" s="141" t="s">
        <v>304</v>
      </c>
      <c r="E47" s="141" t="s">
        <v>305</v>
      </c>
      <c r="F47" s="141" t="s">
        <v>414</v>
      </c>
      <c r="G47" s="142" t="s">
        <v>307</v>
      </c>
      <c r="H47" s="141" t="s">
        <v>157</v>
      </c>
      <c r="I47" s="142" t="s">
        <v>309</v>
      </c>
      <c r="J47" s="142" t="s">
        <v>310</v>
      </c>
      <c r="K47" s="141" t="s">
        <v>415</v>
      </c>
    </row>
    <row r="48" ht="22.5" customHeight="1" spans="1:11">
      <c r="A48" s="24"/>
      <c r="B48" s="24"/>
      <c r="C48" s="24"/>
      <c r="D48" s="141" t="s">
        <v>304</v>
      </c>
      <c r="E48" s="141" t="s">
        <v>315</v>
      </c>
      <c r="F48" s="141" t="s">
        <v>416</v>
      </c>
      <c r="G48" s="142" t="s">
        <v>307</v>
      </c>
      <c r="H48" s="141" t="s">
        <v>417</v>
      </c>
      <c r="I48" s="142" t="s">
        <v>318</v>
      </c>
      <c r="J48" s="142" t="s">
        <v>310</v>
      </c>
      <c r="K48" s="141" t="s">
        <v>418</v>
      </c>
    </row>
    <row r="49" ht="22.5" customHeight="1" spans="1:11">
      <c r="A49" s="24"/>
      <c r="B49" s="24"/>
      <c r="C49" s="24"/>
      <c r="D49" s="141" t="s">
        <v>304</v>
      </c>
      <c r="E49" s="141" t="s">
        <v>320</v>
      </c>
      <c r="F49" s="141" t="s">
        <v>419</v>
      </c>
      <c r="G49" s="142" t="s">
        <v>322</v>
      </c>
      <c r="H49" s="141" t="s">
        <v>420</v>
      </c>
      <c r="I49" s="142" t="s">
        <v>323</v>
      </c>
      <c r="J49" s="142" t="s">
        <v>310</v>
      </c>
      <c r="K49" s="141" t="s">
        <v>421</v>
      </c>
    </row>
    <row r="50" ht="22.5" customHeight="1" spans="1:11">
      <c r="A50" s="24"/>
      <c r="B50" s="24"/>
      <c r="C50" s="24"/>
      <c r="D50" s="141" t="s">
        <v>304</v>
      </c>
      <c r="E50" s="141" t="s">
        <v>320</v>
      </c>
      <c r="F50" s="141" t="s">
        <v>325</v>
      </c>
      <c r="G50" s="142" t="s">
        <v>307</v>
      </c>
      <c r="H50" s="141" t="s">
        <v>400</v>
      </c>
      <c r="I50" s="142" t="s">
        <v>326</v>
      </c>
      <c r="J50" s="142" t="s">
        <v>310</v>
      </c>
      <c r="K50" s="141" t="s">
        <v>422</v>
      </c>
    </row>
    <row r="51" ht="22.5" customHeight="1" spans="1:11">
      <c r="A51" s="24"/>
      <c r="B51" s="24"/>
      <c r="C51" s="24"/>
      <c r="D51" s="141" t="s">
        <v>304</v>
      </c>
      <c r="E51" s="141" t="s">
        <v>328</v>
      </c>
      <c r="F51" s="141" t="s">
        <v>384</v>
      </c>
      <c r="G51" s="142" t="s">
        <v>330</v>
      </c>
      <c r="H51" s="141" t="s">
        <v>423</v>
      </c>
      <c r="I51" s="142" t="s">
        <v>331</v>
      </c>
      <c r="J51" s="142" t="s">
        <v>310</v>
      </c>
      <c r="K51" s="141" t="s">
        <v>273</v>
      </c>
    </row>
    <row r="52" ht="22.5" customHeight="1" spans="1:11">
      <c r="A52" s="24"/>
      <c r="B52" s="24"/>
      <c r="C52" s="24"/>
      <c r="D52" s="141" t="s">
        <v>333</v>
      </c>
      <c r="E52" s="141" t="s">
        <v>334</v>
      </c>
      <c r="F52" s="141" t="s">
        <v>424</v>
      </c>
      <c r="G52" s="142" t="s">
        <v>307</v>
      </c>
      <c r="H52" s="141" t="s">
        <v>425</v>
      </c>
      <c r="I52" s="142" t="s">
        <v>337</v>
      </c>
      <c r="J52" s="142" t="s">
        <v>310</v>
      </c>
      <c r="K52" s="141" t="s">
        <v>426</v>
      </c>
    </row>
    <row r="53" ht="22.5" customHeight="1" spans="1:11">
      <c r="A53" s="24"/>
      <c r="B53" s="24"/>
      <c r="C53" s="24"/>
      <c r="D53" s="141" t="s">
        <v>333</v>
      </c>
      <c r="E53" s="141" t="s">
        <v>334</v>
      </c>
      <c r="F53" s="141" t="s">
        <v>427</v>
      </c>
      <c r="G53" s="142" t="s">
        <v>307</v>
      </c>
      <c r="H53" s="141" t="s">
        <v>411</v>
      </c>
      <c r="I53" s="142" t="s">
        <v>318</v>
      </c>
      <c r="J53" s="142" t="s">
        <v>310</v>
      </c>
      <c r="K53" s="141" t="s">
        <v>428</v>
      </c>
    </row>
    <row r="54" ht="22.5" customHeight="1" spans="1:11">
      <c r="A54" s="24"/>
      <c r="B54" s="24"/>
      <c r="C54" s="24"/>
      <c r="D54" s="141" t="s">
        <v>333</v>
      </c>
      <c r="E54" s="141" t="s">
        <v>344</v>
      </c>
      <c r="F54" s="141" t="s">
        <v>429</v>
      </c>
      <c r="G54" s="142" t="s">
        <v>307</v>
      </c>
      <c r="H54" s="141" t="s">
        <v>157</v>
      </c>
      <c r="I54" s="142" t="s">
        <v>430</v>
      </c>
      <c r="J54" s="142" t="s">
        <v>310</v>
      </c>
      <c r="K54" s="141" t="s">
        <v>431</v>
      </c>
    </row>
    <row r="55" ht="22.5" customHeight="1" spans="1:11">
      <c r="A55" s="24"/>
      <c r="B55" s="24"/>
      <c r="C55" s="24"/>
      <c r="D55" s="141" t="s">
        <v>347</v>
      </c>
      <c r="E55" s="141" t="s">
        <v>348</v>
      </c>
      <c r="F55" s="141" t="s">
        <v>432</v>
      </c>
      <c r="G55" s="142" t="s">
        <v>307</v>
      </c>
      <c r="H55" s="141" t="s">
        <v>390</v>
      </c>
      <c r="I55" s="142" t="s">
        <v>318</v>
      </c>
      <c r="J55" s="142" t="s">
        <v>310</v>
      </c>
      <c r="K55" s="141" t="s">
        <v>433</v>
      </c>
    </row>
  </sheetData>
  <mergeCells count="2">
    <mergeCell ref="A2:K2"/>
    <mergeCell ref="A3:I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C25" sqref="C25:C26"/>
    </sheetView>
  </sheetViews>
  <sheetFormatPr defaultColWidth="10.7083333333333" defaultRowHeight="14.25" customHeight="1" outlineLevelCol="5"/>
  <cols>
    <col min="1" max="1" width="37.575" customWidth="1"/>
    <col min="2" max="2" width="19.7083333333333" customWidth="1"/>
    <col min="3" max="3" width="37.575" customWidth="1"/>
    <col min="4" max="6" width="33.2833333333333" customWidth="1"/>
  </cols>
  <sheetData>
    <row r="1" ht="15.75" customHeight="1" spans="1:6">
      <c r="A1" s="117">
        <v>1</v>
      </c>
      <c r="B1" s="118">
        <v>0</v>
      </c>
      <c r="C1" s="117">
        <v>1</v>
      </c>
      <c r="D1" s="119"/>
      <c r="E1" s="119"/>
      <c r="F1" s="116" t="s">
        <v>434</v>
      </c>
    </row>
    <row r="2" ht="36.75" customHeight="1" spans="1:6">
      <c r="A2" s="120" t="s">
        <v>435</v>
      </c>
      <c r="B2" s="121" t="s">
        <v>436</v>
      </c>
      <c r="C2" s="122"/>
      <c r="D2" s="123"/>
      <c r="E2" s="123"/>
      <c r="F2" s="123"/>
    </row>
    <row r="3" ht="13.5" customHeight="1" spans="1:6">
      <c r="A3" s="6" t="str">
        <f>"单位名称："&amp;"德钦县自然资源局"</f>
        <v>单位名称：德钦县自然资源局</v>
      </c>
      <c r="B3" s="6" t="s">
        <v>437</v>
      </c>
      <c r="C3" s="117"/>
      <c r="D3" s="119"/>
      <c r="E3" s="119"/>
      <c r="F3" s="116" t="s">
        <v>2</v>
      </c>
    </row>
    <row r="4" ht="19.5" customHeight="1" spans="1:6">
      <c r="A4" s="124" t="s">
        <v>186</v>
      </c>
      <c r="B4" s="125" t="s">
        <v>75</v>
      </c>
      <c r="C4" s="126" t="s">
        <v>76</v>
      </c>
      <c r="D4" s="13" t="s">
        <v>438</v>
      </c>
      <c r="E4" s="13"/>
      <c r="F4" s="14"/>
    </row>
    <row r="5" ht="18.75" customHeight="1" spans="1:6">
      <c r="A5" s="127"/>
      <c r="B5" s="128"/>
      <c r="C5" s="111"/>
      <c r="D5" s="110" t="s">
        <v>57</v>
      </c>
      <c r="E5" s="110" t="s">
        <v>77</v>
      </c>
      <c r="F5" s="110" t="s">
        <v>78</v>
      </c>
    </row>
    <row r="6" ht="18.75" customHeight="1" spans="1:6">
      <c r="A6" s="127">
        <v>1</v>
      </c>
      <c r="B6" s="129" t="s">
        <v>156</v>
      </c>
      <c r="C6" s="111">
        <v>3</v>
      </c>
      <c r="D6" s="110">
        <v>4</v>
      </c>
      <c r="E6" s="110">
        <v>5</v>
      </c>
      <c r="F6" s="110">
        <v>6</v>
      </c>
    </row>
    <row r="7" ht="22.5" customHeight="1" spans="1:6">
      <c r="A7" s="130"/>
      <c r="B7" s="89"/>
      <c r="C7" s="89"/>
      <c r="D7" s="91"/>
      <c r="E7" s="131"/>
      <c r="F7" s="131"/>
    </row>
    <row r="8" ht="22.5" customHeight="1" spans="1:6">
      <c r="A8" s="130"/>
      <c r="B8" s="89"/>
      <c r="C8" s="89"/>
      <c r="D8" s="91"/>
      <c r="E8" s="131"/>
      <c r="F8" s="131"/>
    </row>
    <row r="9" ht="22.5" customHeight="1" spans="1:6">
      <c r="A9" s="132" t="s">
        <v>112</v>
      </c>
      <c r="B9" s="133" t="s">
        <v>112</v>
      </c>
      <c r="C9" s="134" t="s">
        <v>112</v>
      </c>
      <c r="D9" s="135"/>
      <c r="E9" s="136"/>
      <c r="F9" s="136"/>
    </row>
    <row r="10" customHeight="1" spans="1:1">
      <c r="A10" t="s">
        <v>439</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Zeros="0" workbookViewId="0">
      <selection activeCell="D9" sqref="D9"/>
    </sheetView>
  </sheetViews>
  <sheetFormatPr defaultColWidth="10.7083333333333" defaultRowHeight="14.25" customHeight="1"/>
  <cols>
    <col min="1" max="1" width="45.7083333333333" customWidth="1"/>
    <col min="2" max="2" width="25.2833333333333" customWidth="1"/>
    <col min="3" max="3" width="41.1416666666667" customWidth="1"/>
    <col min="4" max="4" width="9" customWidth="1"/>
    <col min="5" max="5" width="12" customWidth="1"/>
    <col min="6" max="17" width="19.2833333333333" customWidth="1"/>
  </cols>
  <sheetData>
    <row r="1" ht="15.75" customHeight="1" spans="1:17">
      <c r="A1" s="2"/>
      <c r="B1" s="2"/>
      <c r="C1" s="2"/>
      <c r="D1" s="2"/>
      <c r="E1" s="2"/>
      <c r="F1" s="2"/>
      <c r="G1" s="2"/>
      <c r="H1" s="2"/>
      <c r="I1" s="2"/>
      <c r="J1" s="2"/>
      <c r="O1" s="61"/>
      <c r="P1" s="61"/>
      <c r="Q1" s="37" t="s">
        <v>440</v>
      </c>
    </row>
    <row r="2" ht="35.25" customHeight="1" spans="1:17">
      <c r="A2" s="38" t="s">
        <v>441</v>
      </c>
      <c r="B2" s="5"/>
      <c r="C2" s="5"/>
      <c r="D2" s="5"/>
      <c r="E2" s="5"/>
      <c r="F2" s="5"/>
      <c r="G2" s="5"/>
      <c r="H2" s="5"/>
      <c r="I2" s="5"/>
      <c r="J2" s="5"/>
      <c r="K2" s="63"/>
      <c r="L2" s="5"/>
      <c r="M2" s="5"/>
      <c r="N2" s="5"/>
      <c r="O2" s="63"/>
      <c r="P2" s="63"/>
      <c r="Q2" s="5"/>
    </row>
    <row r="3" ht="18.75" customHeight="1" spans="1:17">
      <c r="A3" s="39" t="str">
        <f>"单位名称："&amp;"德钦县自然资源局"</f>
        <v>单位名称：德钦县自然资源局</v>
      </c>
      <c r="B3" s="8"/>
      <c r="C3" s="8"/>
      <c r="D3" s="8"/>
      <c r="E3" s="8"/>
      <c r="F3" s="8"/>
      <c r="G3" s="8"/>
      <c r="H3" s="8"/>
      <c r="I3" s="8"/>
      <c r="J3" s="8"/>
      <c r="O3" s="100"/>
      <c r="P3" s="100"/>
      <c r="Q3" s="116" t="s">
        <v>177</v>
      </c>
    </row>
    <row r="4" ht="15.75" customHeight="1" spans="1:17">
      <c r="A4" s="11" t="s">
        <v>442</v>
      </c>
      <c r="B4" s="80" t="s">
        <v>443</v>
      </c>
      <c r="C4" s="80" t="s">
        <v>444</v>
      </c>
      <c r="D4" s="80" t="s">
        <v>445</v>
      </c>
      <c r="E4" s="80" t="s">
        <v>446</v>
      </c>
      <c r="F4" s="80" t="s">
        <v>447</v>
      </c>
      <c r="G4" s="43" t="s">
        <v>193</v>
      </c>
      <c r="H4" s="43"/>
      <c r="I4" s="43"/>
      <c r="J4" s="43"/>
      <c r="K4" s="67"/>
      <c r="L4" s="43"/>
      <c r="M4" s="43"/>
      <c r="N4" s="43"/>
      <c r="O4" s="102"/>
      <c r="P4" s="67"/>
      <c r="Q4" s="44"/>
    </row>
    <row r="5" ht="17.25" customHeight="1" spans="1:17">
      <c r="A5" s="16"/>
      <c r="B5" s="82"/>
      <c r="C5" s="82"/>
      <c r="D5" s="82"/>
      <c r="E5" s="82"/>
      <c r="F5" s="82"/>
      <c r="G5" s="82" t="s">
        <v>57</v>
      </c>
      <c r="H5" s="82" t="s">
        <v>60</v>
      </c>
      <c r="I5" s="82" t="s">
        <v>448</v>
      </c>
      <c r="J5" s="82" t="s">
        <v>449</v>
      </c>
      <c r="K5" s="113" t="s">
        <v>450</v>
      </c>
      <c r="L5" s="103" t="s">
        <v>80</v>
      </c>
      <c r="M5" s="103"/>
      <c r="N5" s="103"/>
      <c r="O5" s="114"/>
      <c r="P5" s="115"/>
      <c r="Q5" s="84"/>
    </row>
    <row r="6" ht="54" customHeight="1" spans="1:17">
      <c r="A6" s="18"/>
      <c r="B6" s="84"/>
      <c r="C6" s="84"/>
      <c r="D6" s="84"/>
      <c r="E6" s="84"/>
      <c r="F6" s="84"/>
      <c r="G6" s="84"/>
      <c r="H6" s="84" t="s">
        <v>59</v>
      </c>
      <c r="I6" s="84"/>
      <c r="J6" s="84"/>
      <c r="K6" s="85"/>
      <c r="L6" s="84" t="s">
        <v>59</v>
      </c>
      <c r="M6" s="84" t="s">
        <v>66</v>
      </c>
      <c r="N6" s="84" t="s">
        <v>202</v>
      </c>
      <c r="O6" s="106" t="s">
        <v>68</v>
      </c>
      <c r="P6" s="85" t="s">
        <v>69</v>
      </c>
      <c r="Q6" s="84" t="s">
        <v>70</v>
      </c>
    </row>
    <row r="7" ht="19.5" customHeight="1" spans="1:17">
      <c r="A7" s="30">
        <v>1</v>
      </c>
      <c r="B7" s="110">
        <v>2</v>
      </c>
      <c r="C7" s="110">
        <v>3</v>
      </c>
      <c r="D7" s="110">
        <v>4</v>
      </c>
      <c r="E7" s="110">
        <v>5</v>
      </c>
      <c r="F7" s="110">
        <v>6</v>
      </c>
      <c r="G7" s="111">
        <v>7</v>
      </c>
      <c r="H7" s="111">
        <v>8</v>
      </c>
      <c r="I7" s="111">
        <v>9</v>
      </c>
      <c r="J7" s="111">
        <v>10</v>
      </c>
      <c r="K7" s="111">
        <v>11</v>
      </c>
      <c r="L7" s="111">
        <v>12</v>
      </c>
      <c r="M7" s="111">
        <v>13</v>
      </c>
      <c r="N7" s="111">
        <v>14</v>
      </c>
      <c r="O7" s="111">
        <v>15</v>
      </c>
      <c r="P7" s="111">
        <v>16</v>
      </c>
      <c r="Q7" s="111">
        <v>17</v>
      </c>
    </row>
    <row r="8" ht="22.5" customHeight="1" spans="1:17">
      <c r="A8" s="87" t="s">
        <v>72</v>
      </c>
      <c r="B8" s="88"/>
      <c r="C8" s="88"/>
      <c r="D8" s="88"/>
      <c r="E8" s="112"/>
      <c r="F8" s="91"/>
      <c r="G8" s="91"/>
      <c r="H8" s="91"/>
      <c r="I8" s="91"/>
      <c r="J8" s="91"/>
      <c r="K8" s="91"/>
      <c r="L8" s="91"/>
      <c r="M8" s="91"/>
      <c r="N8" s="91"/>
      <c r="O8" s="107"/>
      <c r="P8" s="91"/>
      <c r="Q8" s="91"/>
    </row>
    <row r="9" ht="22.5" customHeight="1" spans="1:17">
      <c r="A9" s="87" t="str">
        <f>"    "&amp;"公务用车运行维护费"</f>
        <v>    公务用车运行维护费</v>
      </c>
      <c r="B9" s="88" t="s">
        <v>451</v>
      </c>
      <c r="C9" s="88" t="s">
        <v>452</v>
      </c>
      <c r="D9" s="88" t="s">
        <v>453</v>
      </c>
      <c r="E9" s="112">
        <v>2</v>
      </c>
      <c r="F9" s="91">
        <v>14000</v>
      </c>
      <c r="G9" s="91">
        <v>14000</v>
      </c>
      <c r="H9" s="91">
        <v>14000</v>
      </c>
      <c r="I9" s="91"/>
      <c r="J9" s="91"/>
      <c r="K9" s="91"/>
      <c r="L9" s="91"/>
      <c r="M9" s="91"/>
      <c r="N9" s="91"/>
      <c r="O9" s="107"/>
      <c r="P9" s="91"/>
      <c r="Q9" s="91"/>
    </row>
    <row r="10" ht="22.5" customHeight="1" spans="1:17">
      <c r="A10" s="92" t="s">
        <v>112</v>
      </c>
      <c r="B10" s="93"/>
      <c r="C10" s="93"/>
      <c r="D10" s="93"/>
      <c r="E10" s="112"/>
      <c r="F10" s="91">
        <v>14000</v>
      </c>
      <c r="G10" s="91">
        <v>14000</v>
      </c>
      <c r="H10" s="91">
        <v>14000</v>
      </c>
      <c r="I10" s="91"/>
      <c r="J10" s="91"/>
      <c r="K10" s="91"/>
      <c r="L10" s="91"/>
      <c r="M10" s="91"/>
      <c r="N10" s="91"/>
      <c r="O10" s="107"/>
      <c r="P10" s="91"/>
      <c r="Q10" s="91"/>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Zeros="0" workbookViewId="0">
      <selection activeCell="A16" sqref="A16"/>
    </sheetView>
  </sheetViews>
  <sheetFormatPr defaultColWidth="10.7083333333333" defaultRowHeight="14.25" customHeight="1"/>
  <cols>
    <col min="1" max="1" width="36.7083333333333" customWidth="1"/>
    <col min="2" max="6" width="25.575" customWidth="1"/>
    <col min="7" max="17" width="22.1416666666667" customWidth="1"/>
  </cols>
  <sheetData>
    <row r="1" ht="13.5" customHeight="1" spans="1:17">
      <c r="A1" s="76"/>
      <c r="B1" s="76"/>
      <c r="C1" s="77"/>
      <c r="D1" s="77"/>
      <c r="E1" s="77"/>
      <c r="F1" s="76"/>
      <c r="G1" s="76"/>
      <c r="H1" s="76"/>
      <c r="I1" s="76"/>
      <c r="J1" s="76"/>
      <c r="K1" s="96"/>
      <c r="L1" s="97"/>
      <c r="M1" s="97"/>
      <c r="N1" s="97"/>
      <c r="O1" s="61"/>
      <c r="P1" s="98"/>
      <c r="Q1" s="108" t="s">
        <v>454</v>
      </c>
    </row>
    <row r="2" ht="34.5" customHeight="1" spans="1:17">
      <c r="A2" s="38" t="s">
        <v>455</v>
      </c>
      <c r="B2" s="78"/>
      <c r="C2" s="63"/>
      <c r="D2" s="63"/>
      <c r="E2" s="63"/>
      <c r="F2" s="78"/>
      <c r="G2" s="78"/>
      <c r="H2" s="78"/>
      <c r="I2" s="78"/>
      <c r="J2" s="78"/>
      <c r="K2" s="99"/>
      <c r="L2" s="78"/>
      <c r="M2" s="78"/>
      <c r="N2" s="78"/>
      <c r="O2" s="63"/>
      <c r="P2" s="99"/>
      <c r="Q2" s="78"/>
    </row>
    <row r="3" ht="18.75" customHeight="1" spans="1:17">
      <c r="A3" s="64" t="str">
        <f>"单位名称："&amp;"德钦县自然资源局"</f>
        <v>单位名称：德钦县自然资源局</v>
      </c>
      <c r="B3" s="65"/>
      <c r="C3" s="79"/>
      <c r="D3" s="79"/>
      <c r="E3" s="79"/>
      <c r="F3" s="65"/>
      <c r="G3" s="65"/>
      <c r="H3" s="65"/>
      <c r="I3" s="65"/>
      <c r="J3" s="65"/>
      <c r="K3" s="96"/>
      <c r="L3" s="97"/>
      <c r="M3" s="97"/>
      <c r="N3" s="97"/>
      <c r="O3" s="100"/>
      <c r="P3" s="101"/>
      <c r="Q3" s="109" t="s">
        <v>177</v>
      </c>
    </row>
    <row r="4" ht="18.75" customHeight="1" spans="1:17">
      <c r="A4" s="11" t="s">
        <v>442</v>
      </c>
      <c r="B4" s="80" t="s">
        <v>456</v>
      </c>
      <c r="C4" s="81" t="s">
        <v>457</v>
      </c>
      <c r="D4" s="81" t="s">
        <v>458</v>
      </c>
      <c r="E4" s="81" t="s">
        <v>459</v>
      </c>
      <c r="F4" s="80" t="s">
        <v>460</v>
      </c>
      <c r="G4" s="43" t="s">
        <v>193</v>
      </c>
      <c r="H4" s="43"/>
      <c r="I4" s="43"/>
      <c r="J4" s="43"/>
      <c r="K4" s="67"/>
      <c r="L4" s="43"/>
      <c r="M4" s="43"/>
      <c r="N4" s="43"/>
      <c r="O4" s="102"/>
      <c r="P4" s="67"/>
      <c r="Q4" s="44"/>
    </row>
    <row r="5" ht="17.25" customHeight="1" spans="1:17">
      <c r="A5" s="16"/>
      <c r="B5" s="82"/>
      <c r="C5" s="83"/>
      <c r="D5" s="83"/>
      <c r="E5" s="83"/>
      <c r="F5" s="82"/>
      <c r="G5" s="82" t="s">
        <v>57</v>
      </c>
      <c r="H5" s="82" t="s">
        <v>60</v>
      </c>
      <c r="I5" s="82" t="s">
        <v>448</v>
      </c>
      <c r="J5" s="82" t="s">
        <v>449</v>
      </c>
      <c r="K5" s="83" t="s">
        <v>450</v>
      </c>
      <c r="L5" s="103" t="s">
        <v>80</v>
      </c>
      <c r="M5" s="103"/>
      <c r="N5" s="103"/>
      <c r="O5" s="104"/>
      <c r="P5" s="105"/>
      <c r="Q5" s="84"/>
    </row>
    <row r="6" ht="54" customHeight="1" spans="1:17">
      <c r="A6" s="18"/>
      <c r="B6" s="84"/>
      <c r="C6" s="85"/>
      <c r="D6" s="85"/>
      <c r="E6" s="85"/>
      <c r="F6" s="84"/>
      <c r="G6" s="84"/>
      <c r="H6" s="84"/>
      <c r="I6" s="84"/>
      <c r="J6" s="84"/>
      <c r="K6" s="85"/>
      <c r="L6" s="84" t="s">
        <v>59</v>
      </c>
      <c r="M6" s="84" t="s">
        <v>66</v>
      </c>
      <c r="N6" s="84" t="s">
        <v>202</v>
      </c>
      <c r="O6" s="106" t="s">
        <v>68</v>
      </c>
      <c r="P6" s="85" t="s">
        <v>69</v>
      </c>
      <c r="Q6" s="84" t="s">
        <v>70</v>
      </c>
    </row>
    <row r="7" ht="19.5" customHeight="1" spans="1:17">
      <c r="A7" s="86">
        <v>1</v>
      </c>
      <c r="B7" s="86">
        <v>2</v>
      </c>
      <c r="C7" s="86">
        <v>3</v>
      </c>
      <c r="D7" s="86">
        <v>4</v>
      </c>
      <c r="E7" s="86">
        <v>5</v>
      </c>
      <c r="F7" s="86">
        <v>6</v>
      </c>
      <c r="G7" s="86">
        <v>7</v>
      </c>
      <c r="H7" s="86">
        <v>8</v>
      </c>
      <c r="I7" s="86">
        <v>9</v>
      </c>
      <c r="J7" s="86">
        <v>10</v>
      </c>
      <c r="K7" s="86">
        <v>11</v>
      </c>
      <c r="L7" s="86">
        <v>12</v>
      </c>
      <c r="M7" s="86">
        <v>13</v>
      </c>
      <c r="N7" s="86">
        <v>14</v>
      </c>
      <c r="O7" s="86">
        <v>15</v>
      </c>
      <c r="P7" s="86">
        <v>16</v>
      </c>
      <c r="Q7" s="86">
        <v>17</v>
      </c>
    </row>
    <row r="8" ht="22.5" customHeight="1" spans="1:17">
      <c r="A8" s="87"/>
      <c r="B8" s="88"/>
      <c r="C8" s="89"/>
      <c r="D8" s="90"/>
      <c r="E8" s="90"/>
      <c r="F8" s="88"/>
      <c r="G8" s="91"/>
      <c r="H8" s="91"/>
      <c r="I8" s="91"/>
      <c r="J8" s="91"/>
      <c r="K8" s="91"/>
      <c r="L8" s="91"/>
      <c r="M8" s="91"/>
      <c r="N8" s="91"/>
      <c r="O8" s="107"/>
      <c r="P8" s="91"/>
      <c r="Q8" s="91"/>
    </row>
    <row r="9" ht="22.5" customHeight="1" spans="1:17">
      <c r="A9" s="87"/>
      <c r="B9" s="88"/>
      <c r="C9" s="89"/>
      <c r="D9" s="89"/>
      <c r="E9" s="89"/>
      <c r="F9" s="88"/>
      <c r="G9" s="91"/>
      <c r="H9" s="91"/>
      <c r="I9" s="91"/>
      <c r="J9" s="91"/>
      <c r="K9" s="91"/>
      <c r="L9" s="91"/>
      <c r="M9" s="91"/>
      <c r="N9" s="91"/>
      <c r="O9" s="107"/>
      <c r="P9" s="91"/>
      <c r="Q9" s="91"/>
    </row>
    <row r="10" ht="22.5" customHeight="1" spans="1:17">
      <c r="A10" s="92" t="s">
        <v>112</v>
      </c>
      <c r="B10" s="93"/>
      <c r="C10" s="94"/>
      <c r="D10" s="94"/>
      <c r="E10" s="94"/>
      <c r="F10" s="95"/>
      <c r="G10" s="91"/>
      <c r="H10" s="91"/>
      <c r="I10" s="91"/>
      <c r="J10" s="91"/>
      <c r="K10" s="91"/>
      <c r="L10" s="91"/>
      <c r="M10" s="91"/>
      <c r="N10" s="91"/>
      <c r="O10" s="107"/>
      <c r="P10" s="91"/>
      <c r="Q10" s="91"/>
    </row>
    <row r="11" customHeight="1" spans="1:1">
      <c r="A11" t="s">
        <v>461</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10"/>
  <sheetViews>
    <sheetView showZeros="0" workbookViewId="0">
      <selection activeCell="E9" sqref="E9"/>
    </sheetView>
  </sheetViews>
  <sheetFormatPr defaultColWidth="10.7083333333333" defaultRowHeight="14.25" customHeight="1" outlineLevelCol="4"/>
  <cols>
    <col min="1" max="1" width="44" customWidth="1"/>
    <col min="2" max="4" width="20.575" customWidth="1"/>
    <col min="5" max="5" width="21.1416666666667" customWidth="1"/>
  </cols>
  <sheetData>
    <row r="1" ht="19.5" customHeight="1" spans="1:4">
      <c r="A1" s="2"/>
      <c r="B1" s="2"/>
      <c r="C1" s="2"/>
      <c r="D1" s="62"/>
    </row>
    <row r="2" ht="48" customHeight="1" spans="1:5">
      <c r="A2" s="38" t="s">
        <v>462</v>
      </c>
      <c r="B2" s="5"/>
      <c r="C2" s="5"/>
      <c r="D2" s="5"/>
      <c r="E2" s="63"/>
    </row>
    <row r="3" ht="18" customHeight="1" spans="1:4">
      <c r="A3" s="64" t="str">
        <f>"单位名称："&amp;"德钦县自然资源局"</f>
        <v>单位名称：德钦县自然资源局</v>
      </c>
      <c r="B3" s="65"/>
      <c r="C3" s="65"/>
      <c r="D3" s="66"/>
    </row>
    <row r="4" ht="19.5" customHeight="1" spans="1:5">
      <c r="A4" s="28" t="s">
        <v>463</v>
      </c>
      <c r="B4" s="12" t="s">
        <v>193</v>
      </c>
      <c r="C4" s="13"/>
      <c r="D4" s="14"/>
      <c r="E4" s="67"/>
    </row>
    <row r="5" ht="40.5" customHeight="1" spans="1:5">
      <c r="A5" s="30"/>
      <c r="B5" s="29" t="s">
        <v>57</v>
      </c>
      <c r="C5" s="11" t="s">
        <v>60</v>
      </c>
      <c r="D5" s="68" t="s">
        <v>464</v>
      </c>
      <c r="E5" s="69" t="s">
        <v>465</v>
      </c>
    </row>
    <row r="6" ht="19.5" customHeight="1" spans="1:5">
      <c r="A6" s="70">
        <v>1</v>
      </c>
      <c r="B6" s="70">
        <v>2</v>
      </c>
      <c r="C6" s="70">
        <v>3</v>
      </c>
      <c r="D6" s="71">
        <v>4</v>
      </c>
      <c r="E6" s="71">
        <v>5</v>
      </c>
    </row>
    <row r="7" ht="22.5" customHeight="1" spans="1:5">
      <c r="A7" s="72"/>
      <c r="B7" s="73"/>
      <c r="C7" s="73"/>
      <c r="D7" s="74"/>
      <c r="E7" s="73"/>
    </row>
    <row r="8" ht="22.5" customHeight="1" spans="1:5">
      <c r="A8" s="72"/>
      <c r="B8" s="73"/>
      <c r="C8" s="73"/>
      <c r="D8" s="74"/>
      <c r="E8" s="73"/>
    </row>
    <row r="9" ht="22.5" customHeight="1" spans="1:5">
      <c r="A9" s="75" t="s">
        <v>57</v>
      </c>
      <c r="B9" s="73"/>
      <c r="C9" s="73"/>
      <c r="D9" s="74"/>
      <c r="E9" s="73"/>
    </row>
    <row r="10" customHeight="1" spans="1:1">
      <c r="A10" t="s">
        <v>439</v>
      </c>
    </row>
  </sheetData>
  <mergeCells count="4">
    <mergeCell ref="A2:E2"/>
    <mergeCell ref="A3:D3"/>
    <mergeCell ref="B4:D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topLeftCell="A4" workbookViewId="0">
      <selection activeCell="A37" sqref="A37"/>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9.5" customHeight="1" spans="10:10">
      <c r="J1" s="61" t="s">
        <v>466</v>
      </c>
    </row>
    <row r="2" ht="36" customHeight="1" spans="1:10">
      <c r="A2" s="4" t="s">
        <v>467</v>
      </c>
      <c r="B2" s="5"/>
      <c r="C2" s="5"/>
      <c r="D2" s="5"/>
      <c r="E2" s="5"/>
      <c r="F2" s="53"/>
      <c r="G2" s="5"/>
      <c r="H2" s="53"/>
      <c r="I2" s="53"/>
      <c r="J2" s="5"/>
    </row>
    <row r="3" ht="17.25" customHeight="1" spans="1:2">
      <c r="A3" s="54" t="str">
        <f>"单位名称："&amp;"德钦县自然资源局"</f>
        <v>单位名称：德钦县自然资源局</v>
      </c>
      <c r="B3" s="55"/>
    </row>
    <row r="4" ht="44.25" customHeight="1" spans="1:10">
      <c r="A4" s="45" t="s">
        <v>293</v>
      </c>
      <c r="B4" s="45" t="s">
        <v>294</v>
      </c>
      <c r="C4" s="45" t="s">
        <v>295</v>
      </c>
      <c r="D4" s="45" t="s">
        <v>296</v>
      </c>
      <c r="E4" s="45" t="s">
        <v>297</v>
      </c>
      <c r="F4" s="56" t="s">
        <v>298</v>
      </c>
      <c r="G4" s="45" t="s">
        <v>299</v>
      </c>
      <c r="H4" s="56" t="s">
        <v>300</v>
      </c>
      <c r="I4" s="56" t="s">
        <v>301</v>
      </c>
      <c r="J4" s="45" t="s">
        <v>302</v>
      </c>
    </row>
    <row r="5" ht="19.5" customHeight="1" spans="1:10">
      <c r="A5" s="45">
        <v>1</v>
      </c>
      <c r="B5" s="45">
        <v>2</v>
      </c>
      <c r="C5" s="45">
        <v>3</v>
      </c>
      <c r="D5" s="45">
        <v>4</v>
      </c>
      <c r="E5" s="45">
        <v>5</v>
      </c>
      <c r="F5" s="56">
        <v>6</v>
      </c>
      <c r="G5" s="45">
        <v>7</v>
      </c>
      <c r="H5" s="56">
        <v>8</v>
      </c>
      <c r="I5" s="56">
        <v>9</v>
      </c>
      <c r="J5" s="45">
        <v>10</v>
      </c>
    </row>
    <row r="6" ht="22.5" customHeight="1" spans="1:10">
      <c r="A6" s="57"/>
      <c r="B6" s="46"/>
      <c r="C6" s="46"/>
      <c r="D6" s="46"/>
      <c r="E6" s="58"/>
      <c r="F6" s="59"/>
      <c r="G6" s="58"/>
      <c r="H6" s="59"/>
      <c r="I6" s="59"/>
      <c r="J6" s="58"/>
    </row>
    <row r="7" ht="22.5" customHeight="1" spans="1:10">
      <c r="A7" s="57"/>
      <c r="B7" s="57"/>
      <c r="C7" s="57" t="s">
        <v>468</v>
      </c>
      <c r="D7" s="57" t="s">
        <v>468</v>
      </c>
      <c r="E7" s="57" t="s">
        <v>468</v>
      </c>
      <c r="F7" s="60" t="s">
        <v>468</v>
      </c>
      <c r="G7" s="57" t="s">
        <v>468</v>
      </c>
      <c r="H7" s="57" t="s">
        <v>468</v>
      </c>
      <c r="I7" s="57" t="s">
        <v>468</v>
      </c>
      <c r="J7" s="57" t="s">
        <v>468</v>
      </c>
    </row>
    <row r="8" ht="22.5" customHeight="1" spans="1:10">
      <c r="A8" s="57"/>
      <c r="B8" s="57"/>
      <c r="C8" s="57"/>
      <c r="D8" s="57"/>
      <c r="E8" s="57"/>
      <c r="F8" s="60"/>
      <c r="G8" s="57"/>
      <c r="H8" s="57"/>
      <c r="I8" s="57"/>
      <c r="J8" s="57"/>
    </row>
    <row r="9" customHeight="1" spans="1:1">
      <c r="A9" t="s">
        <v>439</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16" sqref="A16"/>
    </sheetView>
  </sheetViews>
  <sheetFormatPr defaultColWidth="10.7083333333333" defaultRowHeight="12" customHeight="1" outlineLevelCol="7"/>
  <cols>
    <col min="1" max="1" width="33.85" customWidth="1"/>
    <col min="2" max="2" width="21.85" customWidth="1"/>
    <col min="3" max="3" width="29" customWidth="1"/>
    <col min="4" max="4" width="27.575" customWidth="1"/>
    <col min="5" max="5" width="20.85" customWidth="1"/>
    <col min="6" max="6" width="27.575" customWidth="1"/>
    <col min="7" max="7" width="29.2833333333333" customWidth="1"/>
    <col min="8" max="8" width="22" customWidth="1"/>
  </cols>
  <sheetData>
    <row r="1" ht="14.25" customHeight="1" spans="8:8">
      <c r="H1" s="37" t="s">
        <v>469</v>
      </c>
    </row>
    <row r="2" ht="34.5" customHeight="1" spans="1:8">
      <c r="A2" s="38" t="s">
        <v>470</v>
      </c>
      <c r="B2" s="5"/>
      <c r="C2" s="5"/>
      <c r="D2" s="5"/>
      <c r="E2" s="5"/>
      <c r="F2" s="5"/>
      <c r="G2" s="5"/>
      <c r="H2" s="5"/>
    </row>
    <row r="3" ht="19.5" customHeight="1" spans="1:8">
      <c r="A3" s="39" t="str">
        <f>"单位名称："&amp;"德钦县自然资源局"</f>
        <v>单位名称：德钦县自然资源局</v>
      </c>
      <c r="B3" s="7"/>
      <c r="C3" s="40"/>
      <c r="H3" s="41" t="s">
        <v>177</v>
      </c>
    </row>
    <row r="4" ht="18" customHeight="1" spans="1:8">
      <c r="A4" s="11" t="s">
        <v>186</v>
      </c>
      <c r="B4" s="11" t="s">
        <v>471</v>
      </c>
      <c r="C4" s="11" t="s">
        <v>472</v>
      </c>
      <c r="D4" s="11" t="s">
        <v>473</v>
      </c>
      <c r="E4" s="11" t="s">
        <v>474</v>
      </c>
      <c r="F4" s="42" t="s">
        <v>475</v>
      </c>
      <c r="G4" s="43"/>
      <c r="H4" s="44"/>
    </row>
    <row r="5" ht="18" customHeight="1" spans="1:8">
      <c r="A5" s="18"/>
      <c r="B5" s="18"/>
      <c r="C5" s="18"/>
      <c r="D5" s="18"/>
      <c r="E5" s="18"/>
      <c r="F5" s="45" t="s">
        <v>446</v>
      </c>
      <c r="G5" s="45" t="s">
        <v>476</v>
      </c>
      <c r="H5" s="45" t="s">
        <v>477</v>
      </c>
    </row>
    <row r="6" ht="21" customHeight="1" spans="1:8">
      <c r="A6" s="45">
        <v>1</v>
      </c>
      <c r="B6" s="45">
        <v>2</v>
      </c>
      <c r="C6" s="45">
        <v>3</v>
      </c>
      <c r="D6" s="45">
        <v>4</v>
      </c>
      <c r="E6" s="45">
        <v>5</v>
      </c>
      <c r="F6" s="45">
        <v>6</v>
      </c>
      <c r="G6" s="45">
        <v>7</v>
      </c>
      <c r="H6" s="45">
        <v>8</v>
      </c>
    </row>
    <row r="7" ht="22.5" customHeight="1" spans="1:8">
      <c r="A7" s="46"/>
      <c r="B7" s="46"/>
      <c r="C7" s="46"/>
      <c r="D7" s="46"/>
      <c r="E7" s="46"/>
      <c r="F7" s="47"/>
      <c r="G7" s="48"/>
      <c r="H7" s="49"/>
    </row>
    <row r="8" ht="22.5" customHeight="1" spans="1:8">
      <c r="A8" s="50" t="s">
        <v>57</v>
      </c>
      <c r="B8" s="51"/>
      <c r="C8" s="51"/>
      <c r="D8" s="51"/>
      <c r="E8" s="52"/>
      <c r="F8" s="36"/>
      <c r="G8" s="49"/>
      <c r="H8" s="49"/>
    </row>
    <row r="9" customHeight="1" spans="1:1">
      <c r="A9" t="s">
        <v>439</v>
      </c>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B18" sqref="B18"/>
    </sheetView>
  </sheetViews>
  <sheetFormatPr defaultColWidth="10.7083333333333" defaultRowHeight="14.25" customHeight="1"/>
  <cols>
    <col min="1" max="1" width="15.7083333333333" customWidth="1"/>
    <col min="2" max="3" width="27.85" customWidth="1"/>
    <col min="4" max="4" width="13" customWidth="1"/>
    <col min="5" max="5" width="20.7083333333333" customWidth="1"/>
    <col min="6" max="6" width="11.575" customWidth="1"/>
    <col min="7" max="7" width="20.7083333333333" customWidth="1"/>
    <col min="8" max="11" width="18" customWidth="1"/>
  </cols>
  <sheetData>
    <row r="1" ht="19.5" customHeight="1" spans="4:11">
      <c r="D1" s="1"/>
      <c r="E1" s="1"/>
      <c r="F1" s="1"/>
      <c r="G1" s="1"/>
      <c r="H1" s="2"/>
      <c r="I1" s="2"/>
      <c r="J1" s="2"/>
      <c r="K1" s="3" t="s">
        <v>478</v>
      </c>
    </row>
    <row r="2" ht="42.75" customHeight="1" spans="1:11">
      <c r="A2" s="4" t="s">
        <v>479</v>
      </c>
      <c r="B2" s="5"/>
      <c r="C2" s="5"/>
      <c r="D2" s="5"/>
      <c r="E2" s="5"/>
      <c r="F2" s="5"/>
      <c r="G2" s="5"/>
      <c r="H2" s="5"/>
      <c r="I2" s="5"/>
      <c r="J2" s="5"/>
      <c r="K2" s="5"/>
    </row>
    <row r="3" ht="19.5" customHeight="1" spans="1:11">
      <c r="A3" s="6" t="str">
        <f>"单位名称："&amp;"德钦县自然资源局"</f>
        <v>单位名称：德钦县自然资源局</v>
      </c>
      <c r="B3" s="7"/>
      <c r="C3" s="7"/>
      <c r="D3" s="7"/>
      <c r="E3" s="7"/>
      <c r="F3" s="7"/>
      <c r="G3" s="7"/>
      <c r="H3" s="8"/>
      <c r="I3" s="8"/>
      <c r="J3" s="8"/>
      <c r="K3" s="9" t="s">
        <v>177</v>
      </c>
    </row>
    <row r="4" ht="21.75" customHeight="1" spans="1:11">
      <c r="A4" s="10" t="s">
        <v>267</v>
      </c>
      <c r="B4" s="10" t="s">
        <v>188</v>
      </c>
      <c r="C4" s="10" t="s">
        <v>268</v>
      </c>
      <c r="D4" s="11" t="s">
        <v>189</v>
      </c>
      <c r="E4" s="11" t="s">
        <v>190</v>
      </c>
      <c r="F4" s="11" t="s">
        <v>269</v>
      </c>
      <c r="G4" s="11" t="s">
        <v>270</v>
      </c>
      <c r="H4" s="28" t="s">
        <v>57</v>
      </c>
      <c r="I4" s="12" t="s">
        <v>480</v>
      </c>
      <c r="J4" s="13"/>
      <c r="K4" s="14"/>
    </row>
    <row r="5" ht="21.75" customHeight="1" spans="1:11">
      <c r="A5" s="15"/>
      <c r="B5" s="15"/>
      <c r="C5" s="15"/>
      <c r="D5" s="16"/>
      <c r="E5" s="16"/>
      <c r="F5" s="16"/>
      <c r="G5" s="16"/>
      <c r="H5" s="29"/>
      <c r="I5" s="11" t="s">
        <v>60</v>
      </c>
      <c r="J5" s="11" t="s">
        <v>61</v>
      </c>
      <c r="K5" s="11" t="s">
        <v>62</v>
      </c>
    </row>
    <row r="6" ht="40.5" customHeight="1" spans="1:11">
      <c r="A6" s="17"/>
      <c r="B6" s="17"/>
      <c r="C6" s="17"/>
      <c r="D6" s="18"/>
      <c r="E6" s="18"/>
      <c r="F6" s="18"/>
      <c r="G6" s="18"/>
      <c r="H6" s="30"/>
      <c r="I6" s="18" t="s">
        <v>59</v>
      </c>
      <c r="J6" s="18"/>
      <c r="K6" s="18"/>
    </row>
    <row r="7" ht="19.5" customHeight="1" spans="1:11">
      <c r="A7" s="19">
        <v>1</v>
      </c>
      <c r="B7" s="19">
        <v>2</v>
      </c>
      <c r="C7" s="19">
        <v>3</v>
      </c>
      <c r="D7" s="19">
        <v>4</v>
      </c>
      <c r="E7" s="19">
        <v>5</v>
      </c>
      <c r="F7" s="19">
        <v>6</v>
      </c>
      <c r="G7" s="19">
        <v>7</v>
      </c>
      <c r="H7" s="19">
        <v>8</v>
      </c>
      <c r="I7" s="19">
        <v>9</v>
      </c>
      <c r="J7" s="20">
        <v>10</v>
      </c>
      <c r="K7" s="20">
        <v>11</v>
      </c>
    </row>
    <row r="8" ht="22.5" customHeight="1" spans="1:11">
      <c r="A8" s="31"/>
      <c r="B8" s="32"/>
      <c r="C8" s="32"/>
      <c r="D8" s="32"/>
      <c r="E8" s="32"/>
      <c r="F8" s="32"/>
      <c r="G8" s="32"/>
      <c r="H8" s="23"/>
      <c r="I8" s="23"/>
      <c r="J8" s="23"/>
      <c r="K8" s="36"/>
    </row>
    <row r="9" ht="22.5" customHeight="1" spans="1:11">
      <c r="A9" s="31"/>
      <c r="B9" s="32"/>
      <c r="C9" s="32"/>
      <c r="D9" s="32"/>
      <c r="E9" s="32"/>
      <c r="F9" s="32"/>
      <c r="G9" s="32"/>
      <c r="H9" s="23"/>
      <c r="I9" s="23"/>
      <c r="J9" s="23"/>
      <c r="K9" s="36"/>
    </row>
    <row r="10" ht="22.5" customHeight="1" spans="1:11">
      <c r="A10" s="33" t="s">
        <v>112</v>
      </c>
      <c r="B10" s="34"/>
      <c r="C10" s="34"/>
      <c r="D10" s="34"/>
      <c r="E10" s="34"/>
      <c r="F10" s="34"/>
      <c r="G10" s="35"/>
      <c r="H10" s="23"/>
      <c r="I10" s="23"/>
      <c r="J10" s="23"/>
      <c r="K10" s="36"/>
    </row>
    <row r="11" customHeight="1" spans="1:1">
      <c r="A11" t="s">
        <v>439</v>
      </c>
    </row>
  </sheetData>
  <mergeCells count="16">
    <mergeCell ref="A2:K2"/>
    <mergeCell ref="A3:G3"/>
    <mergeCell ref="I4:K4"/>
    <mergeCell ref="A8:B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showZeros="0" tabSelected="1" workbookViewId="0">
      <selection activeCell="C24" sqref="C24"/>
    </sheetView>
  </sheetViews>
  <sheetFormatPr defaultColWidth="10.7083333333333" defaultRowHeight="14.25" customHeight="1" outlineLevelCol="6"/>
  <cols>
    <col min="1" max="1" width="34.2833333333333" customWidth="1"/>
    <col min="2" max="2" width="27" customWidth="1"/>
    <col min="3" max="3" width="36.85" customWidth="1"/>
    <col min="4" max="4" width="23.85" customWidth="1"/>
    <col min="5" max="7" width="27.85" customWidth="1"/>
  </cols>
  <sheetData>
    <row r="1" ht="18.75" customHeight="1" spans="4:7">
      <c r="D1" s="1"/>
      <c r="E1" s="2"/>
      <c r="F1" s="2"/>
      <c r="G1" s="3" t="s">
        <v>481</v>
      </c>
    </row>
    <row r="2" ht="36.75" customHeight="1" spans="1:7">
      <c r="A2" s="4" t="s">
        <v>482</v>
      </c>
      <c r="B2" s="5"/>
      <c r="C2" s="5"/>
      <c r="D2" s="5"/>
      <c r="E2" s="5"/>
      <c r="F2" s="5"/>
      <c r="G2" s="5"/>
    </row>
    <row r="3" ht="22.5" customHeight="1" spans="1:7">
      <c r="A3" s="6" t="str">
        <f>"单位名称："&amp;"德钦县自然资源局"</f>
        <v>单位名称：德钦县自然资源局</v>
      </c>
      <c r="B3" s="7"/>
      <c r="C3" s="7"/>
      <c r="D3" s="7"/>
      <c r="E3" s="8"/>
      <c r="F3" s="8"/>
      <c r="G3" s="9" t="s">
        <v>177</v>
      </c>
    </row>
    <row r="4" ht="21.75" customHeight="1" spans="1:7">
      <c r="A4" s="10" t="s">
        <v>268</v>
      </c>
      <c r="B4" s="10" t="s">
        <v>267</v>
      </c>
      <c r="C4" s="10" t="s">
        <v>188</v>
      </c>
      <c r="D4" s="11" t="s">
        <v>483</v>
      </c>
      <c r="E4" s="12" t="s">
        <v>60</v>
      </c>
      <c r="F4" s="13"/>
      <c r="G4" s="14"/>
    </row>
    <row r="5" ht="21.75" customHeight="1" spans="1:7">
      <c r="A5" s="15"/>
      <c r="B5" s="15"/>
      <c r="C5" s="15"/>
      <c r="D5" s="16"/>
      <c r="E5" s="10" t="s">
        <v>484</v>
      </c>
      <c r="F5" s="10" t="s">
        <v>485</v>
      </c>
      <c r="G5" s="11" t="s">
        <v>486</v>
      </c>
    </row>
    <row r="6" ht="40.5" customHeight="1" spans="1:7">
      <c r="A6" s="17"/>
      <c r="B6" s="17"/>
      <c r="C6" s="17"/>
      <c r="D6" s="18"/>
      <c r="E6" s="17" t="s">
        <v>59</v>
      </c>
      <c r="F6" s="17"/>
      <c r="G6" s="18"/>
    </row>
    <row r="7" ht="19.5" customHeight="1" spans="1:7">
      <c r="A7" s="19">
        <v>1</v>
      </c>
      <c r="B7" s="19">
        <v>2</v>
      </c>
      <c r="C7" s="19">
        <v>3</v>
      </c>
      <c r="D7" s="19">
        <v>4</v>
      </c>
      <c r="E7" s="19">
        <v>8</v>
      </c>
      <c r="F7" s="19">
        <v>9</v>
      </c>
      <c r="G7" s="20">
        <v>10</v>
      </c>
    </row>
    <row r="8" ht="22.5" customHeight="1" spans="1:7">
      <c r="A8" s="21" t="s">
        <v>72</v>
      </c>
      <c r="B8" s="22"/>
      <c r="C8" s="22"/>
      <c r="D8" s="21"/>
      <c r="E8" s="23">
        <v>340500</v>
      </c>
      <c r="F8" s="23"/>
      <c r="G8" s="23"/>
    </row>
    <row r="9" ht="22.5" customHeight="1" spans="1:7">
      <c r="A9" s="21"/>
      <c r="B9" s="22" t="s">
        <v>487</v>
      </c>
      <c r="C9" s="22" t="s">
        <v>280</v>
      </c>
      <c r="D9" s="21" t="s">
        <v>488</v>
      </c>
      <c r="E9" s="23">
        <v>140500</v>
      </c>
      <c r="F9" s="23"/>
      <c r="G9" s="23"/>
    </row>
    <row r="10" ht="22.5" customHeight="1" spans="1:7">
      <c r="A10" s="24"/>
      <c r="B10" s="22" t="s">
        <v>487</v>
      </c>
      <c r="C10" s="22" t="s">
        <v>273</v>
      </c>
      <c r="D10" s="21" t="s">
        <v>488</v>
      </c>
      <c r="E10" s="23">
        <v>130000</v>
      </c>
      <c r="F10" s="23"/>
      <c r="G10" s="23"/>
    </row>
    <row r="11" ht="22.5" customHeight="1" spans="1:7">
      <c r="A11" s="24"/>
      <c r="B11" s="22" t="s">
        <v>487</v>
      </c>
      <c r="C11" s="22" t="s">
        <v>278</v>
      </c>
      <c r="D11" s="21" t="s">
        <v>488</v>
      </c>
      <c r="E11" s="23">
        <v>20000</v>
      </c>
      <c r="F11" s="23"/>
      <c r="G11" s="23"/>
    </row>
    <row r="12" ht="22.5" customHeight="1" spans="1:7">
      <c r="A12" s="24"/>
      <c r="B12" s="22" t="s">
        <v>489</v>
      </c>
      <c r="C12" s="22" t="s">
        <v>284</v>
      </c>
      <c r="D12" s="21" t="s">
        <v>488</v>
      </c>
      <c r="E12" s="23">
        <v>20000</v>
      </c>
      <c r="F12" s="23"/>
      <c r="G12" s="23"/>
    </row>
    <row r="13" ht="22.5" customHeight="1" spans="1:7">
      <c r="A13" s="24"/>
      <c r="B13" s="22" t="s">
        <v>489</v>
      </c>
      <c r="C13" s="22" t="s">
        <v>287</v>
      </c>
      <c r="D13" s="21" t="s">
        <v>488</v>
      </c>
      <c r="E13" s="23">
        <v>30000</v>
      </c>
      <c r="F13" s="23"/>
      <c r="G13" s="23"/>
    </row>
    <row r="14" ht="22.5" customHeight="1" spans="1:7">
      <c r="A14" s="25" t="s">
        <v>57</v>
      </c>
      <c r="B14" s="26" t="s">
        <v>468</v>
      </c>
      <c r="C14" s="26"/>
      <c r="D14" s="27"/>
      <c r="E14" s="23">
        <v>340500</v>
      </c>
      <c r="F14" s="23"/>
      <c r="G14" s="23"/>
    </row>
    <row r="15" customHeight="1" spans="1:1">
      <c r="A15" t="s">
        <v>490</v>
      </c>
    </row>
  </sheetData>
  <mergeCells count="11">
    <mergeCell ref="A2:G2"/>
    <mergeCell ref="A3:D3"/>
    <mergeCell ref="E4:G4"/>
    <mergeCell ref="A14:D14"/>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宁静</cp:lastModifiedBy>
  <dcterms:created xsi:type="dcterms:W3CDTF">2025-03-11T03:22:00Z</dcterms:created>
  <dcterms:modified xsi:type="dcterms:W3CDTF">2025-08-21T03:28:13Z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FA39E054F72F486AA5E6ABBFF64A49A6_12</vt:lpwstr>
  </property>
  <property fmtid="{D5CDD505-2E9C-101B-9397-08002B2CF9AE}" pid="3" name="KSOProductBuildVer">
    <vt:lpwstr>2052-12.1.0.21915</vt:lpwstr>
  </property>
</Properties>
</file>