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 name="部门单位基本信息表14" sheetId="19" r:id="rId19"/>
    <sheet name="重点领域项目名单15" sheetId="20" r:id="rId20"/>
  </sheets>
  <calcPr calcId="144525"/>
</workbook>
</file>

<file path=xl/sharedStrings.xml><?xml version="1.0" encoding="utf-8"?>
<sst xmlns="http://schemas.openxmlformats.org/spreadsheetml/2006/main" count="1721" uniqueCount="672">
  <si>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</si>
  <si>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</si>
  <si>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</si>
  <si>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</si>
  <si>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</si>
  <si>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</si>
  <si>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</si>
  <si>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</si>
  <si>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</si>
  <si>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</si>
  <si>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</si>
  <si>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</si>
  <si>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</si>
  <si>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</si>
  <si>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</si>
  <si>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</si>
  <si>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</si>
  <si>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</si>
  <si>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</si>
  <si>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</si>
  <si>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</si>
  <si>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</si>
  <si>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</si>
  <si>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</si>
  <si>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</si>
  <si>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</si>
  <si>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</si>
  <si>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</si>
  <si>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</si>
  <si>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</si>
  <si>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</si>
  <si>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</si>
  <si>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</si>
  <si>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</si>
  <si>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</si>
  <si>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</si>
  <si>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</si>
  <si>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</si>
  <si>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</si>
  <si>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</si>
  <si>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</si>
  <si>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</si>
  <si>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</si>
  <si>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</si>
  <si>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</si>
  <si>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</si>
  <si>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</si>
  <si>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</si>
  <si>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</si>
  <si>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</si>
  <si>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</si>
  <si>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</si>
  <si>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</si>
  <si>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</si>
  <si>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</si>
  <si>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</si>
  <si>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</si>
  <si>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</si>
  <si>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</si>
  <si>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</si>
  <si>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</si>
  <si>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</si>
  <si>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</si>
  <si>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</si>
  <si>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</si>
  <si>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</si>
  <si>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</si>
  <si>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</si>
  <si>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</si>
  <si>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</si>
  <si>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</si>
  <si>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142001</t>
  </si>
  <si>
    <t>德钦县机关事务管理局</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</si>
  <si>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</si>
  <si>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</si>
  <si>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</si>
  <si>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</si>
  <si>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</si>
  <si>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</si>
  <si>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</si>
  <si>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</si>
  <si>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</si>
  <si>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</si>
  <si>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</si>
  <si>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</si>
  <si>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</si>
  <si>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</si>
  <si>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</si>
  <si>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</si>
  <si>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2010301</t>
  </si>
  <si>
    <t>2010302</t>
  </si>
  <si>
    <t>20132</t>
  </si>
  <si>
    <t>2013201</t>
  </si>
  <si>
    <t>208</t>
  </si>
  <si>
    <t>社会保障和就业支出</t>
  </si>
  <si>
    <t>20805</t>
  </si>
  <si>
    <t>2080505</t>
  </si>
  <si>
    <t>2080506</t>
  </si>
  <si>
    <t>210</t>
  </si>
  <si>
    <t>卫生健康支出</t>
  </si>
  <si>
    <t>21011</t>
  </si>
  <si>
    <t>2101101</t>
  </si>
  <si>
    <t>2101102</t>
  </si>
  <si>
    <t>2101103</t>
  </si>
  <si>
    <t>2101199</t>
  </si>
  <si>
    <t>221</t>
  </si>
  <si>
    <t>住房保障支出</t>
  </si>
  <si>
    <t>22102</t>
  </si>
  <si>
    <t>2210201</t>
  </si>
  <si>
    <t>合  计</t>
  </si>
  <si>
    <t>预算02-1表</t>
  </si>
  <si>
    <t>2025年财政拨款收支预算总表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</si>
  <si>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</si>
  <si>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</si>
  <si>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</si>
  <si>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</si>
  <si>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</si>
  <si>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</si>
  <si>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</si>
  <si>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</si>
  <si>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</si>
  <si>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</si>
  <si>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</si>
  <si>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</si>
  <si>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</si>
  <si>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</si>
  <si>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</si>
  <si>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</si>
  <si>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</si>
  <si>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</si>
  <si>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</si>
  <si>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</si>
  <si>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</si>
  <si>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</si>
  <si>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</si>
  <si>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</si>
  <si>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</si>
  <si>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</si>
  <si>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</si>
  <si>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</si>
  <si>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</si>
  <si>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</si>
  <si>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</si>
  <si>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</si>
  <si>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</si>
  <si>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</si>
  <si>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</si>
  <si>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</si>
  <si>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</si>
  <si>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</si>
  <si>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</si>
  <si>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</si>
  <si>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</si>
  <si>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</si>
  <si>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</si>
  <si>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</si>
  <si>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</si>
  <si>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</si>
  <si>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政府办公厅（室）及相关机构事务</t>
  </si>
  <si>
    <t>行政运行</t>
  </si>
  <si>
    <t>一般行政管理事务</t>
  </si>
  <si>
    <t>行政事业单位养老支出</t>
  </si>
  <si>
    <t>机关事业单位基本养老保险缴费支出</t>
  </si>
  <si>
    <t>行政事业单位医疗</t>
  </si>
  <si>
    <t>行政单位医疗</t>
  </si>
  <si>
    <t>事业单位医疗</t>
  </si>
  <si>
    <t>公务员医疗补助</t>
  </si>
  <si>
    <t>其他行政事业单位医疗支出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</si>
  <si>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</si>
  <si>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</si>
  <si>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</si>
  <si>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</si>
  <si>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</si>
  <si>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</si>
  <si>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</si>
  <si>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</si>
  <si>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</si>
  <si>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</si>
  <si>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</si>
  <si>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</si>
  <si>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</si>
  <si>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</si>
  <si>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</si>
  <si>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</si>
  <si>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</si>
  <si>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</si>
  <si>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</si>
  <si>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</si>
  <si>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</si>
  <si>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</si>
  <si>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</si>
  <si>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</si>
  <si>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</si>
  <si>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</si>
  <si>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</si>
  <si>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</si>
  <si>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</si>
  <si>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</si>
  <si>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</si>
  <si>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533422210000000019432</t>
  </si>
  <si>
    <t>行政人员工资支出</t>
  </si>
  <si>
    <t>30101</t>
  </si>
  <si>
    <t>基本工资</t>
  </si>
  <si>
    <t>533422210000000019433</t>
  </si>
  <si>
    <t>事业人员工资支出</t>
  </si>
  <si>
    <t>30102</t>
  </si>
  <si>
    <t>津贴补贴</t>
  </si>
  <si>
    <t>533422231100001429771</t>
  </si>
  <si>
    <t>公务员基础绩效奖</t>
  </si>
  <si>
    <t>30103</t>
  </si>
  <si>
    <t>奖金</t>
  </si>
  <si>
    <t>533422241100002146099</t>
  </si>
  <si>
    <t>事业人员规范后绩效奖</t>
  </si>
  <si>
    <t>30107</t>
  </si>
  <si>
    <t>绩效工资</t>
  </si>
  <si>
    <t>533422210000000019434</t>
  </si>
  <si>
    <t>社会保障缴费</t>
  </si>
  <si>
    <t>30108</t>
  </si>
  <si>
    <t>机关事业单位基本养老保险缴费</t>
  </si>
  <si>
    <t>机关事业单位职业年金缴费支出</t>
  </si>
  <si>
    <t>30109</t>
  </si>
  <si>
    <t>职业年金缴费</t>
  </si>
  <si>
    <t>30110</t>
  </si>
  <si>
    <t>职工基本医疗保险缴费</t>
  </si>
  <si>
    <t>30111</t>
  </si>
  <si>
    <t>公务员医疗补助缴费</t>
  </si>
  <si>
    <t>30112</t>
  </si>
  <si>
    <t>其他社会保障缴费</t>
  </si>
  <si>
    <t>533422210000000019435</t>
  </si>
  <si>
    <t>30113</t>
  </si>
  <si>
    <t>533422251100003827325</t>
  </si>
  <si>
    <t>30217</t>
  </si>
  <si>
    <t>533422210000000019443</t>
  </si>
  <si>
    <t>一般公用经费</t>
  </si>
  <si>
    <t>30207</t>
  </si>
  <si>
    <t>邮电费</t>
  </si>
  <si>
    <t>30211</t>
  </si>
  <si>
    <t>差旅费</t>
  </si>
  <si>
    <t>30201</t>
  </si>
  <si>
    <t>办公费</t>
  </si>
  <si>
    <t>30305</t>
  </si>
  <si>
    <t>生活补助</t>
  </si>
  <si>
    <t>533422210000000019442</t>
  </si>
  <si>
    <t>工会经费</t>
  </si>
  <si>
    <t>30228</t>
  </si>
  <si>
    <t>30229</t>
  </si>
  <si>
    <t>福利费</t>
  </si>
  <si>
    <t>533422241100002146100</t>
  </si>
  <si>
    <t>体检费</t>
  </si>
  <si>
    <t>533422210000000019438</t>
  </si>
  <si>
    <t>公务用车运行维护费</t>
  </si>
  <si>
    <t>30231</t>
  </si>
  <si>
    <t>533422210000000019440</t>
  </si>
  <si>
    <t>行政公务交通补贴</t>
  </si>
  <si>
    <t>30239</t>
  </si>
  <si>
    <t>其他交通费用</t>
  </si>
  <si>
    <t>533422221100000465131</t>
  </si>
  <si>
    <t>公务用车租赁费</t>
  </si>
  <si>
    <t>533422241100002150752</t>
  </si>
  <si>
    <t>行政中心电费经费</t>
  </si>
  <si>
    <t>30206</t>
  </si>
  <si>
    <t>电费</t>
  </si>
  <si>
    <t>533422241100002150851</t>
  </si>
  <si>
    <t>行政中心水费资金</t>
  </si>
  <si>
    <t>30205</t>
  </si>
  <si>
    <t>水费</t>
  </si>
  <si>
    <t>533422251100003570648</t>
  </si>
  <si>
    <t>平台驾驶员工资经费</t>
  </si>
  <si>
    <t>30199</t>
  </si>
  <si>
    <t>其他工资福利支出</t>
  </si>
  <si>
    <t>533422251100003570826</t>
  </si>
  <si>
    <t>其他部门临聘人员经费</t>
  </si>
  <si>
    <t>预算05-1表</t>
  </si>
  <si>
    <t>2025年部门项目支出预算表</t>
  </si>
  <si>
    <t>项目分类</t>
  </si>
  <si>
    <t>项目单位</t>
  </si>
  <si>
    <t>经济科目编码</t>
  </si>
  <si>
    <t>经济科目名称</t>
  </si>
  <si>
    <t>本年拨款</t>
  </si>
  <si>
    <t>其中：本次下达</t>
  </si>
  <si>
    <t>德钦县机关事务局公车平台驾驶员差旅费补助资金</t>
  </si>
  <si>
    <t>民生类</t>
  </si>
  <si>
    <t>533422221100000451264</t>
  </si>
  <si>
    <t>德钦县行政大楼城市供暖经费</t>
  </si>
  <si>
    <t>专项业务类</t>
  </si>
  <si>
    <t>533422241100002130666</t>
  </si>
  <si>
    <t>30208</t>
  </si>
  <si>
    <t>取暖费</t>
  </si>
  <si>
    <t>干部周转楼维护维修购置费及网络维护专项资金</t>
  </si>
  <si>
    <t>533422210000000023089</t>
  </si>
  <si>
    <t>30213</t>
  </si>
  <si>
    <t>维修（护）费</t>
  </si>
  <si>
    <t>30299</t>
  </si>
  <si>
    <t>其他商品和服务支出</t>
  </si>
  <si>
    <t>机关后勤购买社会化服务资金</t>
  </si>
  <si>
    <t>事业发展类</t>
  </si>
  <si>
    <t>533422231100001962116</t>
  </si>
  <si>
    <t>30209</t>
  </si>
  <si>
    <t>物业管理费</t>
  </si>
  <si>
    <t>机关事务局会务安保经费</t>
  </si>
  <si>
    <t>533422210000000019444</t>
  </si>
  <si>
    <t>机关事务局绿化管养经费</t>
  </si>
  <si>
    <t>533422210000000019445</t>
  </si>
  <si>
    <t>县接待专项经费</t>
  </si>
  <si>
    <t>533422251100003567618</t>
  </si>
  <si>
    <t>行政大楼维修维护及购置经费</t>
  </si>
  <si>
    <t>533422241100002892843</t>
  </si>
  <si>
    <t>预算05-2表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</si>
  <si>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</si>
  <si>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</si>
  <si>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</si>
  <si>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</si>
  <si>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</si>
  <si>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</si>
  <si>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</si>
  <si>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</si>
  <si>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</si>
  <si>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</si>
  <si>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</si>
  <si>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1干部周转房维修维护任务数率大于20次。2. 干部周转房网络维修维护费5次，干部周转房维修维护费15万元</t>
  </si>
  <si>
    <t>产出指标</t>
  </si>
  <si>
    <t>数量指标</t>
  </si>
  <si>
    <t>周转房维修维护次数</t>
  </si>
  <si>
    <t>&gt;=</t>
  </si>
  <si>
    <t>20</t>
  </si>
  <si>
    <t>次</t>
  </si>
  <si>
    <t>定量指标</t>
  </si>
  <si>
    <t>周转房维修维护大于20次</t>
  </si>
  <si>
    <t>周转房网络维护检查次数</t>
  </si>
  <si>
    <t>周转房网络维护检查 大于等于5次</t>
  </si>
  <si>
    <t>质量指标</t>
  </si>
  <si>
    <t>周转房维修维护覆盖率</t>
  </si>
  <si>
    <t>=</t>
  </si>
  <si>
    <t>100</t>
  </si>
  <si>
    <t>%</t>
  </si>
  <si>
    <t>周转房维修维护覆盖率支出达100%</t>
  </si>
  <si>
    <t>周转房网络维护维修费检查验收合格率</t>
  </si>
  <si>
    <t>周转房网络维护维修检查支出率达100%</t>
  </si>
  <si>
    <t>时效指标</t>
  </si>
  <si>
    <t>各项维修维护工作完成及时</t>
  </si>
  <si>
    <t>及时</t>
  </si>
  <si>
    <t>年</t>
  </si>
  <si>
    <t>定性指标</t>
  </si>
  <si>
    <t>效益指标</t>
  </si>
  <si>
    <t>社会效益</t>
  </si>
  <si>
    <t>保障周转房设备正常运转</t>
  </si>
  <si>
    <t>保障运转</t>
  </si>
  <si>
    <t>保障行政大楼设备正常运转</t>
  </si>
  <si>
    <t>可持续影响</t>
  </si>
  <si>
    <t>延长周转房使用年限</t>
  </si>
  <si>
    <t>延长</t>
  </si>
  <si>
    <t>延长行政大楼使用年限</t>
  </si>
  <si>
    <t>满意度指标</t>
  </si>
  <si>
    <t>服务对象满意度</t>
  </si>
  <si>
    <t>受益群众满意度</t>
  </si>
  <si>
    <t>80%</t>
  </si>
  <si>
    <t>受益群众机关单位等满意度大于80%</t>
  </si>
  <si>
    <t>德钦县行政中心社会化服务管理经费的预算每年2096365.14万元，社会化服务包括保洁、安保、绿化、消防、维护等管理.</t>
  </si>
  <si>
    <t>行政中心保洁会务安保</t>
  </si>
  <si>
    <t>60</t>
  </si>
  <si>
    <t>全年行政中心保洁会务安保达60次以上</t>
  </si>
  <si>
    <t>行政中心消防安全</t>
  </si>
  <si>
    <t>全年行政中心消防安全达3万人次以上</t>
  </si>
  <si>
    <t>行政中心维护维保</t>
  </si>
  <si>
    <t>全年行政中心维护维保达60次以上</t>
  </si>
  <si>
    <t>行政中心保洁会务安保工作合格率</t>
  </si>
  <si>
    <t>行政中心保洁会务安保工作合格率100%</t>
  </si>
  <si>
    <t>行政中心消防安全工作合格率</t>
  </si>
  <si>
    <t>行政中心消防安全工作合格率100%</t>
  </si>
  <si>
    <t>行政中心维护维保工作合格率</t>
  </si>
  <si>
    <t>行政中心维护维保工作合格率100%</t>
  </si>
  <si>
    <t>行政中心保洁会务安保工作支出及时</t>
  </si>
  <si>
    <t>是/否</t>
  </si>
  <si>
    <t>是否及时完成行政中心保洁会务安保工作支出</t>
  </si>
  <si>
    <t>行政中心消防安全工作支出及时</t>
  </si>
  <si>
    <t>是否及时完成行政中心消防安全工作支出</t>
  </si>
  <si>
    <t>行政中心维护维保工作支出及时</t>
  </si>
  <si>
    <t>是否及时完成行政中心维护维保工作支出</t>
  </si>
  <si>
    <t>保证行政中心各部门安全</t>
  </si>
  <si>
    <t>保证</t>
  </si>
  <si>
    <t>受益职工满意度</t>
  </si>
  <si>
    <t>85</t>
  </si>
  <si>
    <t>受益职工满意度85%以上</t>
  </si>
  <si>
    <t>合署办公以来，我单位负责整栋大楼及社会保障和人力资源局、信访局、教育局、档案局及干部周转房周边的绿化，包括定期施肥、修剪花枝、除杂草，购买花苗等。绿化管养成本3万元，绿化管养人员支出2万元</t>
  </si>
  <si>
    <t>德钦县行政中心绿化管养次数</t>
  </si>
  <si>
    <t>德钦县行政中心一年绿化管养次数达5次以上</t>
  </si>
  <si>
    <t>德钦县行政中心绿化管养人员配备</t>
  </si>
  <si>
    <t>4</t>
  </si>
  <si>
    <t>人</t>
  </si>
  <si>
    <t>德钦县行政中心绿化管养人员配备4人以上</t>
  </si>
  <si>
    <t>行政中心绿化管养维护合格率</t>
  </si>
  <si>
    <t>行政中心绿化管养维护合格率达100%</t>
  </si>
  <si>
    <t>行政中心绿化管养及时</t>
  </si>
  <si>
    <t>行政中心绿化管养是否及时完成</t>
  </si>
  <si>
    <t>提升行政大楼周边环境质量</t>
  </si>
  <si>
    <t>提升质量</t>
  </si>
  <si>
    <t>是否提升行政大楼周边环境质量</t>
  </si>
  <si>
    <t>带动社会就业人数</t>
  </si>
  <si>
    <t>进一步 带动</t>
  </si>
  <si>
    <t>是否进一步带动社会就业人数</t>
  </si>
  <si>
    <t>绿化管护机制健全</t>
  </si>
  <si>
    <t>进一步健全</t>
  </si>
  <si>
    <t>绿化管护机制是否进一步得到健全</t>
  </si>
  <si>
    <t>受益群众满意度大于等于85%</t>
  </si>
  <si>
    <t>德钦县机关事务管理局公车平台驾驶员8人，驾驶员出差回平台报销差旅费，以年人均6250元测算，共5万元</t>
  </si>
  <si>
    <t>平台驾驶员配置数</t>
  </si>
  <si>
    <t>8</t>
  </si>
  <si>
    <t>平台驾驶员配置8人</t>
  </si>
  <si>
    <t>平台驾驶员全年出差数</t>
  </si>
  <si>
    <t>30</t>
  </si>
  <si>
    <t>全年每名驾驶员出差数不少于30次</t>
  </si>
  <si>
    <t>平台驾驶员配置率</t>
  </si>
  <si>
    <t>平台驾驶员配置率达100%</t>
  </si>
  <si>
    <t>平台驾驶员出差完成合格率</t>
  </si>
  <si>
    <t>平台驾驶员出差完成合格率100%</t>
  </si>
  <si>
    <t>平台驾驶员出差及时性</t>
  </si>
  <si>
    <t>平台驾驶员出差是否及时</t>
  </si>
  <si>
    <t>平台驾驶员配置及时率</t>
  </si>
  <si>
    <t>平台驾驶员配置是否及时</t>
  </si>
  <si>
    <t>进一步推动各单位完成下乡出差工作</t>
  </si>
  <si>
    <t>进一步推动</t>
  </si>
  <si>
    <t>通过向平台借用驾驶员、车辆等，是否进一步推动各单位完成下乡出差工作</t>
  </si>
  <si>
    <t>持续推动机关事务局工作</t>
  </si>
  <si>
    <t>持续推动</t>
  </si>
  <si>
    <t>是否持续推动机关事务局工作</t>
  </si>
  <si>
    <t>收益群众满意度</t>
  </si>
  <si>
    <t>90</t>
  </si>
  <si>
    <t>收益群众满意度不少于90%</t>
  </si>
  <si>
    <t>目标1：接待经费控制在政府核定的接待费300万元以内
目标2：接待活动严格按《接待实施细则》及《接待管理办法》执行
 目标3：接待人次3000人，接待批次200次。</t>
  </si>
  <si>
    <t>全年公务接待批次</t>
  </si>
  <si>
    <t>200</t>
  </si>
  <si>
    <t>批次</t>
  </si>
  <si>
    <t>全年进行公务接待批次200次以上</t>
  </si>
  <si>
    <t>全年公务接待人次</t>
  </si>
  <si>
    <t>3000</t>
  </si>
  <si>
    <t>全年进行公务接待人数3000人以上</t>
  </si>
  <si>
    <t>公务接待合格率</t>
  </si>
  <si>
    <t>公务接待合格率100%</t>
  </si>
  <si>
    <t>接待工作完成合格率</t>
  </si>
  <si>
    <t>接待工作完成合格率100%</t>
  </si>
  <si>
    <t>接待工作完成及时</t>
  </si>
  <si>
    <t>及时完成接待工作</t>
  </si>
  <si>
    <t>接待资金拨付完成率</t>
  </si>
  <si>
    <t>98</t>
  </si>
  <si>
    <t>接待资金拨付完成率98%以上</t>
  </si>
  <si>
    <t>成本指标</t>
  </si>
  <si>
    <t>经济成本指标</t>
  </si>
  <si>
    <t>万元</t>
  </si>
  <si>
    <t>全年公务接待批次200批次以上，全年公务接待人数5000人以上，食宿支出指标100万元，占经费比率25%</t>
  </si>
  <si>
    <t>接待费用同比下降</t>
  </si>
  <si>
    <t>接待费用同比下降5%以上</t>
  </si>
  <si>
    <t>同比上年接待效率提升</t>
  </si>
  <si>
    <t>10</t>
  </si>
  <si>
    <t>同比上年接待效率提升10以上</t>
  </si>
  <si>
    <t>接待制度完善</t>
  </si>
  <si>
    <t>不断完善</t>
  </si>
  <si>
    <t>接待制度不断完善</t>
  </si>
  <si>
    <t>接待对象满意度</t>
  </si>
  <si>
    <t>接待对象满意度85%以上</t>
  </si>
  <si>
    <t>自2010年合署办公以来，根据全县部门分工安排，我单位负责整栋大楼及社会保障和人力资源局、信访局、教育局、档案局及干部周转房的维护维修及电梯的维护维修、会议中所需要的易耗品，包括纸杯茶叶等。具体目标如下：1.行政大楼维修维护任务数率大于100次。2. 行政大楼设备检查情况大于等于20次，维护维修经费10366.3元，购置行政大楼所需办公用品及维护维修用品80000元。为全县政府部门保障工作环境，提升我局服务质量，延长政府大楼使用年限。</t>
  </si>
  <si>
    <t>行政大楼维修维护完成率</t>
  </si>
  <si>
    <t>行政大楼维修维护完成率100%</t>
  </si>
  <si>
    <t>行政大楼设备检查完成率</t>
  </si>
  <si>
    <t>行政大楼设备检查完成率100%</t>
  </si>
  <si>
    <t>行政大楼维修维护验收合格率</t>
  </si>
  <si>
    <t>行政大楼维修维护验收合格率达100%</t>
  </si>
  <si>
    <t>行政大楼设备检查验收合格率</t>
  </si>
  <si>
    <t>行政大楼设备检查验收合格率达100%</t>
  </si>
  <si>
    <t>&lt;=</t>
  </si>
  <si>
    <t>530000</t>
  </si>
  <si>
    <t>元</t>
  </si>
  <si>
    <t>成本530000元以内</t>
  </si>
  <si>
    <t>延长年限</t>
  </si>
  <si>
    <t>80</t>
  </si>
  <si>
    <t>1. 安保配置人数大于等于11人。2.会务安排个数大于等于5个。会务安保经费5万元</t>
  </si>
  <si>
    <t>安保配置人数</t>
  </si>
  <si>
    <t>11</t>
  </si>
  <si>
    <t>安保配置人数大于等于11人</t>
  </si>
  <si>
    <t>会务安排数</t>
  </si>
  <si>
    <t>个</t>
  </si>
  <si>
    <t>会务安排数大于等于5个</t>
  </si>
  <si>
    <t>安保考核合格率</t>
  </si>
  <si>
    <t>安保考核合格支出率达100%</t>
  </si>
  <si>
    <t>安保人员考核合格率</t>
  </si>
  <si>
    <t>安保人员资质符合率达100%</t>
  </si>
  <si>
    <t>会务工作安排完成率</t>
  </si>
  <si>
    <t>会务工作安排支出率达100%</t>
  </si>
  <si>
    <t>安保人员配备完整率</t>
  </si>
  <si>
    <t>安保人员配备完整支出达100%</t>
  </si>
  <si>
    <t>会务安排工作完成及时性</t>
  </si>
  <si>
    <t>会务安排工作完成是否及时</t>
  </si>
  <si>
    <t>各项工作完成及时性</t>
  </si>
  <si>
    <t>各项工作完成是否及时</t>
  </si>
  <si>
    <t>安保人员生活条件改善情况</t>
  </si>
  <si>
    <t>进一步改善生活条件</t>
  </si>
  <si>
    <t>安保人员生活条件是否进一步改善</t>
  </si>
  <si>
    <t>安保服务覆盖率</t>
  </si>
  <si>
    <t>进一步提高</t>
  </si>
  <si>
    <t>安保服务是否提高覆盖率</t>
  </si>
  <si>
    <t>安保管理制度健全性、会务管理制度健全性</t>
  </si>
  <si>
    <t>是否进一步健全安保管理制度，会务管理制度</t>
  </si>
  <si>
    <t>95</t>
  </si>
  <si>
    <t>受益群众满意度大于等于95%</t>
  </si>
  <si>
    <t>德钦县行政中心办公大楼、人社便民中心、档案馆、干部周转房、餐厅大报告厅共安装34643平方米供暖，每平方52.58元。全年11月至次年5月共7个月，供暖费共计180万左右</t>
  </si>
  <si>
    <t>德钦县供暖月份数</t>
  </si>
  <si>
    <t>德钦县全年供暖11月至次年5月共7个月</t>
  </si>
  <si>
    <t>德钦县供暖平方数</t>
  </si>
  <si>
    <t>34643</t>
  </si>
  <si>
    <t>平方</t>
  </si>
  <si>
    <t>德钦县行政中心办公大楼、人社便民中心、档案馆、干部周转房、餐厅大报告厅共安装34643平方米供暖</t>
  </si>
  <si>
    <t>德钦县供暖达标率</t>
  </si>
  <si>
    <t>德钦县供暖达标率达到100%</t>
  </si>
  <si>
    <t>德钦县供暖及时性</t>
  </si>
  <si>
    <t>11月份开始供暖，是否供暖及时</t>
  </si>
  <si>
    <t>2450000</t>
  </si>
  <si>
    <t>全县供暖成本控制在180万以内</t>
  </si>
  <si>
    <t>经济效益</t>
  </si>
  <si>
    <t>带动全县供暖行业收入</t>
  </si>
  <si>
    <t>持续带动收入</t>
  </si>
  <si>
    <t>是否持续带动全县供暖行业收入</t>
  </si>
  <si>
    <t>提升供暖单位工作环境</t>
  </si>
  <si>
    <t>进一步提升环境</t>
  </si>
  <si>
    <t>进一步提升供暖单位工作环境</t>
  </si>
  <si>
    <t>建立健全供暖机制</t>
  </si>
  <si>
    <t>进一步建立健全机制</t>
  </si>
  <si>
    <t>进一步建立健全供暖机制</t>
  </si>
  <si>
    <t>收益职工满意度</t>
  </si>
  <si>
    <t>收益职工满意度不少于90%</t>
  </si>
  <si>
    <t>预算06表</t>
  </si>
  <si>
    <t>2025年政府性基金预算支出预算表</t>
  </si>
  <si>
    <t>政府性基金预算支出预算表</t>
  </si>
  <si>
    <t>单位名称：全部</t>
  </si>
  <si>
    <t>本年政府性基金预算支出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</si>
  <si>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</si>
  <si>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</si>
  <si>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</si>
  <si>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</si>
  <si>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</si>
  <si>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</si>
  <si>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</si>
  <si>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</si>
  <si>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</si>
  <si>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</si>
  <si>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</si>
  <si>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公车加油</t>
  </si>
  <si>
    <t>C23120302 车辆加油、添加燃料服务</t>
  </si>
  <si>
    <t>项</t>
  </si>
  <si>
    <t>公车运行维护费</t>
  </si>
  <si>
    <t>C23120301 车辆维修和保养服务</t>
  </si>
  <si>
    <t>C1804010201 机动车保险服务</t>
  </si>
  <si>
    <t>社会化服务</t>
  </si>
  <si>
    <t>C21040001 物业管理服务</t>
  </si>
  <si>
    <t>预算08表</t>
  </si>
  <si>
    <t>2025年政府购买服务预算表</t>
  </si>
  <si>
    <t>政府购买服务项目</t>
  </si>
  <si>
    <t>政府购买服务指导性目录代码</t>
  </si>
  <si>
    <t>所属服务类别</t>
  </si>
  <si>
    <t>所属服务领域</t>
  </si>
  <si>
    <t>购买内容简述</t>
  </si>
  <si>
    <t>社会化服务购买</t>
  </si>
  <si>
    <t>B1102 物业管理服务</t>
  </si>
  <si>
    <t>B 政府履职辅助性服务</t>
  </si>
  <si>
    <t>201 一般公共服务支出</t>
  </si>
  <si>
    <t>行政大楼后勤服务</t>
  </si>
  <si>
    <t>预算09-1表</t>
  </si>
  <si>
    <t>2025年州对下转移支付预算表</t>
  </si>
  <si>
    <t>单位名称（项目）</t>
  </si>
  <si>
    <t>地区</t>
  </si>
  <si>
    <t>政府性基金</t>
  </si>
  <si>
    <t>开发区</t>
  </si>
  <si>
    <t>香格里拉市</t>
  </si>
  <si>
    <t>德钦县</t>
  </si>
  <si>
    <t>维西县</t>
  </si>
  <si>
    <t>预算09-2表</t>
  </si>
  <si>
    <t>2025年州对下转移支付绩效目标表</t>
  </si>
  <si>
    <t/>
  </si>
  <si>
    <t>预算10表</t>
  </si>
  <si>
    <t>2025年新增资产配置表</t>
  </si>
  <si>
    <t>资产类别</t>
  </si>
  <si>
    <t>资产分类代码.名称</t>
  </si>
  <si>
    <t>资产名称</t>
  </si>
  <si>
    <t>计量单位</t>
  </si>
  <si>
    <t>财政部门批复数（元）</t>
  </si>
  <si>
    <t>单价</t>
  </si>
  <si>
    <t>金额</t>
  </si>
  <si>
    <t>预算11表</t>
  </si>
  <si>
    <t>2025年上级补助项目支出预算表</t>
  </si>
  <si>
    <t>上级补助</t>
  </si>
  <si>
    <t>预算12表</t>
  </si>
  <si>
    <t>2025年部门项目中期规划预算表</t>
  </si>
  <si>
    <t>项目级次</t>
  </si>
  <si>
    <t>2025年</t>
  </si>
  <si>
    <t>2026年</t>
  </si>
  <si>
    <t>2027年</t>
  </si>
  <si>
    <t>311 专项业务类</t>
  </si>
  <si>
    <t>本级</t>
  </si>
  <si>
    <t>312 民生类</t>
  </si>
  <si>
    <t>313 事业发展类</t>
  </si>
  <si>
    <t>预算13表</t>
  </si>
  <si>
    <t>部门整体支出绩效目标表</t>
  </si>
  <si>
    <t>部门名称</t>
  </si>
  <si>
    <t>内容</t>
  </si>
  <si>
    <t>说明</t>
  </si>
  <si>
    <t>部门总体目标</t>
  </si>
  <si>
    <t>部门职责</t>
  </si>
  <si>
    <t>德钦县机关事务管理局的主要工作职责是：根据党和国家的有关方针、政策、结合我县机关实际情况，研究制定机关事务管理工作的相关制度和管理办法并组织实施。负责县级领导接待工作以及对外接待与交流工作和为以县名义举办的各种活动提供后勤保障。负责区级机关办公用房的调配、改造、修缮、管理工作，提出办公用房计划意见，核定办公用房建设和调配标准。负责县委、人大、政府、政协机关国有资产管理和政府采购的具体组织实施等工作。负责区级机关办公场所的绿化美化、卫生保洁、安全保卫、水电暖设施管理等环境综合治理工作。负责县委、人大、政府、政协有关会议的后勤会务工作。负责机关食堂的监督与管理。</t>
  </si>
  <si>
    <t>根据三定方案归纳</t>
  </si>
  <si>
    <t>总体绩效目标
（2025-2027年期间）</t>
  </si>
  <si>
    <t>根据部门职责，中长期规划，各级党委，各级政府要求归纳</t>
  </si>
  <si>
    <t>部门年度目标</t>
  </si>
  <si>
    <t>预算年度（2025年）
绩效目标</t>
  </si>
  <si>
    <t>1、完成基本支出（工资福利及社保支出、公用经费等基本支出数等）数12次；2、完成行政大楼维修维护次数不少于100次；3、检查行政大楼设备次数不少于20次；4、德钦县行政中心绿化管养次数不少于5次；5、德钦县行政中心绿化管养人员配备不少于4人；6、平台驾驶员全年出差数不少于30次；7、平台驾驶员配置数8人；8、德钦县供暖平方数34643平方。</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</si>
  <si>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</si>
  <si>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</si>
  <si>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</si>
  <si>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</si>
  <si>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</si>
  <si>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</si>
  <si>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</si>
  <si>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</si>
  <si>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</si>
  <si>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接待经费</t>
  </si>
  <si>
    <t>三、部门整体支出绩效指标</t>
  </si>
  <si>
    <t>绩效指标</t>
  </si>
  <si>
    <t>评（扣）分标准</t>
  </si>
  <si>
    <t>绩效指标设定依据及指标值数据来源</t>
  </si>
  <si>
    <t xml:space="preserve">二级指标 </t>
  </si>
  <si>
    <t>行政大楼和异地干部周转房维修维护完成率</t>
  </si>
  <si>
    <t>根据完成比例评分。指标得分=实际完成值/指标值*100%*指标权重分</t>
  </si>
  <si>
    <t>行政大楼和异地干部周转房维修维护完成率100%</t>
  </si>
  <si>
    <t>根据完成比例评分。指标得分=实际完成值/指标值</t>
  </si>
  <si>
    <t>德钦县供暖月份数7个月</t>
  </si>
  <si>
    <t>行政大楼、干部周转房维修维护验收合格率</t>
  </si>
  <si>
    <t>行政大楼、干部周转房维修维护验收合格率100%</t>
  </si>
  <si>
    <t>平台驾驶员出差完成率</t>
  </si>
  <si>
    <t>平台驾驶员出差完成率100%</t>
  </si>
  <si>
    <t>德钦县供暖完成率</t>
  </si>
  <si>
    <t>德钦县供暖完成率100%</t>
  </si>
  <si>
    <t>会务工作安排完成率1005</t>
  </si>
  <si>
    <t>完成得满分，否则每发现一项不合理，扣1分，扣完为止</t>
  </si>
  <si>
    <t>15072104.1</t>
  </si>
  <si>
    <t>成本控制在15072104.1元内</t>
  </si>
  <si>
    <t>保障行政大楼、异地干部周转房正常运转</t>
  </si>
  <si>
    <t>正常运转</t>
  </si>
  <si>
    <t>①满意度≥90%，10分；②90＞满意度≥80%，得8分；③80%＞满意度≥70%，得6分；④70＞满意度≥60%，得4分；⑤满意度＜60%，得0分。</t>
  </si>
  <si>
    <t>受益群众满意度85%以上</t>
  </si>
  <si>
    <t>预算14表</t>
  </si>
  <si>
    <t>部门单位基本信息表</t>
  </si>
  <si>
    <t>单位：人、辆</t>
  </si>
  <si>
    <t>单位性质</t>
  </si>
  <si>
    <t>财政供给政策</t>
  </si>
  <si>
    <t>定编人员数</t>
  </si>
  <si>
    <t>在职实有人数</t>
  </si>
  <si>
    <t>人员编制数</t>
  </si>
  <si>
    <t>离退休人数</t>
  </si>
  <si>
    <t>其他人员</t>
  </si>
  <si>
    <t>车辆</t>
  </si>
  <si>
    <t>财政全供养</t>
  </si>
  <si>
    <t>财政部分供养实有人数</t>
  </si>
  <si>
    <t>离休</t>
  </si>
  <si>
    <t>退休</t>
  </si>
  <si>
    <t>编制数</t>
  </si>
  <si>
    <t>实有数</t>
  </si>
  <si>
    <t>行政</t>
  </si>
  <si>
    <t>事业</t>
  </si>
  <si>
    <t>事业编制数[工勤]</t>
  </si>
  <si>
    <t>提前退休</t>
  </si>
  <si>
    <t>**</t>
  </si>
  <si>
    <t>政府机关</t>
  </si>
  <si>
    <t>一级预算单位</t>
  </si>
  <si>
    <t>州级部门预算重点领域项目名单</t>
  </si>
  <si>
    <t>序号</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</si>
</sst>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0;\-#,##0.00;;@"/>
    <numFmt numFmtId="179" formatCode="hh:mm:ss"/>
    <numFmt numFmtId="180" formatCode="#,##0;\-#,##0;;@"/>
  </numFmts>
  <fonts count="49">
    <font>
      <sz val="11"/>
      <color theme="1"/>
      <name val="宋体"/>
      <charset val="134"/>
      <scheme val="minor"/>
    </font>
    <font>
      <b/>
      <sz val="24"/>
      <color theme="1"/>
      <name val="宋体"/>
      <charset val="134"/>
    </font>
    <font>
      <sz val="9"/>
      <color theme="1"/>
      <name val="宋体"/>
      <charset val="134"/>
    </font>
    <font>
      <b/>
      <sz val="11"/>
      <color theme="1"/>
      <name val="宋体"/>
      <charset val="134"/>
    </font>
    <font>
      <sz val="24"/>
      <color theme="1"/>
      <name val="宋体"/>
      <charset val="134"/>
    </font>
    <font>
      <sz val="9"/>
      <color rgb="FF000000"/>
      <name val="宋体"/>
      <charset val="134"/>
    </font>
    <font>
      <b/>
      <sz val="24"/>
      <color rgb="FF000000"/>
      <name val="宋体"/>
      <charset val="134"/>
    </font>
    <font>
      <sz val="24"/>
      <color rgb="FF000000"/>
      <name val="宋体"/>
      <charset val="134"/>
    </font>
    <font>
      <b/>
      <sz val="9"/>
      <color rgb="FF000000"/>
      <name val="宋体"/>
      <charset val="134"/>
    </font>
    <font>
      <sz val="10"/>
      <color rgb="FF000000"/>
      <name val="宋体"/>
      <charset val="134"/>
    </font>
    <font>
      <sz val="22"/>
      <color rgb="FF000000"/>
      <name val="方正小标宋简体"/>
      <charset val="134"/>
    </font>
    <font>
      <b/>
      <sz val="23"/>
      <color rgb="FF000000"/>
      <name val="宋体"/>
      <charset val="134"/>
    </font>
    <font>
      <sz val="11"/>
      <color rgb="FF000000"/>
      <name val="宋体"/>
      <charset val="134"/>
    </font>
    <font>
      <sz val="10"/>
      <color theme="1"/>
      <name val="宋体"/>
      <charset val="134"/>
    </font>
    <font>
      <b/>
      <sz val="23"/>
      <color theme="1"/>
      <name val="宋体"/>
      <charset val="134"/>
    </font>
    <font>
      <sz val="11"/>
      <color theme="1"/>
      <name val="宋体"/>
      <charset val="134"/>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sz val="10"/>
      <color theme="1"/>
      <name val="Arial"/>
      <charset val="134"/>
    </font>
    <font>
      <sz val="28"/>
      <color rgb="FF000000"/>
      <name val="宋体"/>
      <charset val="134"/>
    </font>
    <font>
      <sz val="10"/>
      <color theme="1"/>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0"/>
      <scheme val="minor"/>
    </font>
    <font>
      <sz val="11"/>
      <color rgb="FF3F3F76"/>
      <name val="宋体"/>
      <charset val="0"/>
      <scheme val="minor"/>
    </font>
    <font>
      <sz val="9"/>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0" fillId="0" borderId="0" applyFont="0" applyFill="0" applyBorder="0" applyAlignment="0" applyProtection="0">
      <alignment vertical="center"/>
    </xf>
    <xf numFmtId="0" fontId="29" fillId="4" borderId="0" applyNumberFormat="0" applyBorder="0" applyAlignment="0" applyProtection="0">
      <alignment vertical="center"/>
    </xf>
    <xf numFmtId="0" fontId="30" fillId="5"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1" fillId="0" borderId="1">
      <alignment horizontal="right" vertical="center"/>
    </xf>
    <xf numFmtId="0" fontId="29" fillId="6" borderId="0" applyNumberFormat="0" applyBorder="0" applyAlignment="0" applyProtection="0">
      <alignment vertical="center"/>
    </xf>
    <xf numFmtId="0" fontId="32" fillId="7" borderId="0" applyNumberFormat="0" applyBorder="0" applyAlignment="0" applyProtection="0">
      <alignment vertical="center"/>
    </xf>
    <xf numFmtId="43" fontId="0" fillId="0" borderId="0" applyFont="0" applyFill="0" applyBorder="0" applyAlignment="0" applyProtection="0">
      <alignment vertical="center"/>
    </xf>
    <xf numFmtId="0" fontId="33" fillId="8"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1" fillId="0" borderId="1">
      <alignment horizontal="right" vertical="center"/>
    </xf>
    <xf numFmtId="0" fontId="35" fillId="0" borderId="0" applyNumberFormat="0" applyFill="0" applyBorder="0" applyAlignment="0" applyProtection="0">
      <alignment vertical="center"/>
    </xf>
    <xf numFmtId="0" fontId="0" fillId="9" borderId="16" applyNumberFormat="0" applyFont="0" applyAlignment="0" applyProtection="0">
      <alignment vertical="center"/>
    </xf>
    <xf numFmtId="0" fontId="33" fillId="10"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33" fillId="11" borderId="0" applyNumberFormat="0" applyBorder="0" applyAlignment="0" applyProtection="0">
      <alignment vertical="center"/>
    </xf>
    <xf numFmtId="0" fontId="36" fillId="0" borderId="18" applyNumberFormat="0" applyFill="0" applyAlignment="0" applyProtection="0">
      <alignment vertical="center"/>
    </xf>
    <xf numFmtId="0" fontId="33" fillId="12" borderId="0" applyNumberFormat="0" applyBorder="0" applyAlignment="0" applyProtection="0">
      <alignment vertical="center"/>
    </xf>
    <xf numFmtId="0" fontId="42" fillId="13" borderId="19" applyNumberFormat="0" applyAlignment="0" applyProtection="0">
      <alignment vertical="center"/>
    </xf>
    <xf numFmtId="0" fontId="43" fillId="13" borderId="15" applyNumberFormat="0" applyAlignment="0" applyProtection="0">
      <alignment vertical="center"/>
    </xf>
    <xf numFmtId="0" fontId="44" fillId="14" borderId="20" applyNumberFormat="0" applyAlignment="0" applyProtection="0">
      <alignment vertical="center"/>
    </xf>
    <xf numFmtId="0" fontId="29" fillId="15" borderId="0" applyNumberFormat="0" applyBorder="0" applyAlignment="0" applyProtection="0">
      <alignment vertical="center"/>
    </xf>
    <xf numFmtId="0" fontId="33" fillId="16" borderId="0" applyNumberFormat="0" applyBorder="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10" fontId="31" fillId="0" borderId="1">
      <alignment horizontal="right" vertical="center"/>
    </xf>
    <xf numFmtId="0" fontId="29" fillId="19" borderId="0" applyNumberFormat="0" applyBorder="0" applyAlignment="0" applyProtection="0">
      <alignment vertical="center"/>
    </xf>
    <xf numFmtId="0" fontId="33"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3" fillId="29" borderId="0" applyNumberFormat="0" applyBorder="0" applyAlignment="0" applyProtection="0">
      <alignment vertical="center"/>
    </xf>
    <xf numFmtId="0" fontId="29"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29" fillId="33" borderId="0" applyNumberFormat="0" applyBorder="0" applyAlignment="0" applyProtection="0">
      <alignment vertical="center"/>
    </xf>
    <xf numFmtId="0" fontId="33" fillId="34" borderId="0" applyNumberFormat="0" applyBorder="0" applyAlignment="0" applyProtection="0">
      <alignment vertical="center"/>
    </xf>
    <xf numFmtId="178" fontId="31" fillId="0" borderId="1">
      <alignment horizontal="right" vertical="center"/>
    </xf>
    <xf numFmtId="49" fontId="31" fillId="0" borderId="1">
      <alignment horizontal="left" vertical="center" wrapText="1"/>
    </xf>
    <xf numFmtId="178" fontId="31" fillId="0" borderId="1">
      <alignment horizontal="right" vertical="center"/>
    </xf>
    <xf numFmtId="179" fontId="31" fillId="0" borderId="1">
      <alignment horizontal="right" vertical="center"/>
    </xf>
    <xf numFmtId="180" fontId="31" fillId="0" borderId="1">
      <alignment horizontal="right" vertical="center"/>
    </xf>
  </cellStyleXfs>
  <cellXfs count="323">
    <xf numFmtId="0" fontId="0" fillId="0" borderId="0" xfId="0" applyBorder="1" applyAlignment="1" applyProtection="1">
      <alignment vertical="center"/>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2" fillId="2" borderId="1" xfId="0" applyFont="1" applyFill="1" applyBorder="1" applyAlignment="1">
      <alignment horizontal="center" vertical="center"/>
      <protection locked="0"/>
    </xf>
    <xf numFmtId="0" fontId="2" fillId="2" borderId="2" xfId="0" applyFont="1" applyFill="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lef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2" fillId="3" borderId="5"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2"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5" fillId="3" borderId="8"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3" xfId="0" applyFont="1" applyFill="1" applyBorder="1" applyAlignment="1">
      <alignment horizontal="center" vertical="center" wrapText="1"/>
      <protection locked="0"/>
    </xf>
    <xf numFmtId="0" fontId="2"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3" fontId="2" fillId="0" borderId="3" xfId="0" applyNumberFormat="1" applyFont="1" applyBorder="1" applyAlignment="1">
      <alignment horizontal="center" vertical="center"/>
      <protection locked="0"/>
    </xf>
    <xf numFmtId="0" fontId="2" fillId="0" borderId="3" xfId="0" applyFont="1" applyBorder="1" applyAlignment="1" applyProtection="1">
      <alignment horizontal="left" vertical="center" wrapText="1"/>
    </xf>
    <xf numFmtId="0" fontId="2" fillId="0" borderId="3" xfId="0" applyFont="1" applyBorder="1" applyAlignment="1" applyProtection="1">
      <alignment horizontal="center" vertical="center" wrapText="1"/>
    </xf>
    <xf numFmtId="3" fontId="2" fillId="0" borderId="3" xfId="0" applyNumberFormat="1" applyFont="1" applyBorder="1" applyAlignment="1" applyProtection="1">
      <alignment horizontal="center" vertical="center"/>
    </xf>
    <xf numFmtId="0" fontId="2" fillId="0" borderId="0" xfId="0" applyFont="1" applyAlignment="1" applyProtection="1">
      <alignment horizontal="right" vertical="center" wrapText="1"/>
    </xf>
    <xf numFmtId="0" fontId="2" fillId="0" borderId="0" xfId="0" applyFont="1" applyAlignment="1" applyProtection="1">
      <alignment horizontal="center" vertical="center"/>
    </xf>
    <xf numFmtId="0" fontId="2" fillId="3" borderId="1" xfId="0" applyFont="1" applyFill="1" applyBorder="1" applyAlignment="1" applyProtection="1">
      <alignment horizontal="center" vertical="center"/>
    </xf>
    <xf numFmtId="3" fontId="2" fillId="0" borderId="1" xfId="0" applyNumberFormat="1" applyFont="1" applyBorder="1" applyAlignment="1">
      <alignment horizontal="center" vertical="center"/>
      <protection locked="0"/>
    </xf>
    <xf numFmtId="3" fontId="2" fillId="0" borderId="1" xfId="0" applyNumberFormat="1" applyFont="1" applyBorder="1" applyAlignment="1" applyProtection="1">
      <alignment horizontal="center" vertical="center"/>
    </xf>
    <xf numFmtId="0" fontId="5" fillId="2" borderId="10" xfId="0" applyFont="1" applyFill="1" applyBorder="1" applyAlignment="1" applyProtection="1">
      <alignment horizontal="right" vertical="center"/>
    </xf>
    <xf numFmtId="0" fontId="6" fillId="2" borderId="10" xfId="0"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6" xfId="0" applyFont="1" applyFill="1" applyBorder="1" applyAlignment="1" applyProtection="1">
      <alignment horizontal="left" vertical="center"/>
    </xf>
    <xf numFmtId="0" fontId="8" fillId="2" borderId="7" xfId="0" applyFont="1" applyFill="1" applyBorder="1" applyAlignment="1" applyProtection="1">
      <alignment horizontal="left"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5" xfId="0" applyFont="1" applyBorder="1" applyAlignment="1" applyProtection="1">
      <alignment horizontal="center" vertical="center"/>
    </xf>
    <xf numFmtId="49" fontId="5" fillId="0" borderId="1" xfId="0" applyNumberFormat="1" applyFont="1" applyBorder="1" applyAlignment="1" applyProtection="1">
      <alignment horizontal="center" vertical="center" wrapText="1"/>
    </xf>
    <xf numFmtId="49" fontId="5" fillId="0" borderId="6" xfId="0" applyNumberFormat="1" applyFont="1" applyBorder="1" applyAlignment="1" applyProtection="1">
      <alignment horizontal="left" vertical="center" wrapText="1"/>
    </xf>
    <xf numFmtId="49" fontId="5" fillId="0" borderId="7" xfId="0" applyNumberFormat="1" applyFont="1" applyBorder="1" applyAlignment="1" applyProtection="1">
      <alignment horizontal="left" vertical="center" wrapText="1"/>
    </xf>
    <xf numFmtId="0" fontId="5" fillId="0" borderId="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8" fillId="0" borderId="6" xfId="0" applyFont="1" applyBorder="1" applyAlignment="1" applyProtection="1">
      <alignment horizontal="left" vertical="center"/>
    </xf>
    <xf numFmtId="49" fontId="5" fillId="0" borderId="11" xfId="0" applyNumberFormat="1" applyFont="1" applyBorder="1" applyAlignment="1" applyProtection="1">
      <alignment horizontal="center" vertical="center" wrapText="1"/>
    </xf>
    <xf numFmtId="49" fontId="5" fillId="0" borderId="12" xfId="0" applyNumberFormat="1" applyFont="1" applyBorder="1" applyAlignment="1" applyProtection="1">
      <alignment horizontal="center" vertical="center" wrapText="1"/>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2" xfId="0" applyFont="1" applyBorder="1" applyAlignment="1" applyProtection="1">
      <alignment horizontal="center" vertical="center"/>
    </xf>
    <xf numFmtId="49" fontId="5" fillId="0" borderId="9"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4" xfId="0" applyFont="1" applyBorder="1" applyAlignment="1" applyProtection="1">
      <alignment horizontal="center" vertical="center"/>
    </xf>
    <xf numFmtId="49" fontId="5" fillId="0" borderId="2" xfId="0" applyNumberFormat="1" applyFont="1" applyBorder="1" applyAlignment="1" applyProtection="1">
      <alignment horizontal="left" vertical="center" wrapText="1"/>
    </xf>
    <xf numFmtId="4" fontId="5" fillId="0" borderId="1" xfId="0" applyNumberFormat="1" applyFont="1" applyBorder="1" applyAlignment="1" applyProtection="1">
      <alignment horizontal="right" vertical="center"/>
    </xf>
    <xf numFmtId="49" fontId="2" fillId="0" borderId="1" xfId="53" applyFont="1">
      <alignment horizontal="left" vertical="center" wrapText="1"/>
    </xf>
    <xf numFmtId="0" fontId="8" fillId="0" borderId="11" xfId="0" applyFont="1" applyBorder="1" applyAlignment="1" applyProtection="1">
      <alignment horizontal="left" vertical="center"/>
    </xf>
    <xf numFmtId="0" fontId="8" fillId="0" borderId="13" xfId="0" applyFont="1" applyBorder="1" applyAlignment="1" applyProtection="1">
      <alignment horizontal="lef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xf>
    <xf numFmtId="49" fontId="5" fillId="0" borderId="5" xfId="0" applyNumberFormat="1" applyFont="1" applyBorder="1" applyAlignment="1" applyProtection="1">
      <alignment horizontal="center" vertical="center" wrapText="1"/>
    </xf>
    <xf numFmtId="49" fontId="5" fillId="0" borderId="1" xfId="0" applyNumberFormat="1" applyFont="1" applyBorder="1" applyAlignment="1">
      <alignment horizontal="center" vertical="center"/>
      <protection locked="0"/>
    </xf>
    <xf numFmtId="49" fontId="5" fillId="0" borderId="1" xfId="0" applyNumberFormat="1" applyFont="1" applyBorder="1" applyAlignment="1">
      <alignment horizontal="center" vertical="center" wrapText="1"/>
      <protection locked="0"/>
    </xf>
    <xf numFmtId="0" fontId="5" fillId="0" borderId="1" xfId="0" applyFont="1" applyBorder="1" applyAlignment="1">
      <alignment horizontal="center" vertical="center" wrapText="1"/>
      <protection locked="0"/>
    </xf>
    <xf numFmtId="0" fontId="5" fillId="0" borderId="1" xfId="0" applyFont="1" applyBorder="1" applyAlignment="1">
      <alignment horizontal="left" vertical="center" wrapText="1"/>
      <protection locked="0"/>
    </xf>
    <xf numFmtId="0" fontId="5" fillId="0" borderId="3" xfId="0" applyFont="1" applyBorder="1" applyAlignment="1" applyProtection="1">
      <alignment horizontal="center" vertical="center" wrapText="1"/>
    </xf>
    <xf numFmtId="0" fontId="6" fillId="2" borderId="4" xfId="0" applyFont="1" applyFill="1" applyBorder="1" applyAlignment="1" applyProtection="1">
      <alignment horizontal="center" vertical="center"/>
    </xf>
    <xf numFmtId="0" fontId="8" fillId="2" borderId="2" xfId="0" applyFont="1" applyFill="1" applyBorder="1" applyAlignment="1" applyProtection="1">
      <alignment horizontal="left" vertical="center"/>
    </xf>
    <xf numFmtId="0" fontId="5" fillId="0" borderId="2" xfId="0" applyFont="1" applyBorder="1" applyAlignment="1" applyProtection="1">
      <alignment horizontal="center" vertical="center"/>
    </xf>
    <xf numFmtId="49" fontId="5" fillId="0" borderId="1" xfId="0" applyNumberFormat="1" applyFont="1" applyBorder="1" applyAlignment="1" applyProtection="1">
      <alignment vertical="center" wrapText="1"/>
    </xf>
    <xf numFmtId="0" fontId="5" fillId="0" borderId="2" xfId="0" applyFont="1" applyBorder="1" applyAlignment="1" applyProtection="1">
      <alignment horizontal="left" vertical="center" wrapText="1"/>
    </xf>
    <xf numFmtId="0" fontId="5" fillId="0" borderId="1" xfId="0" applyFont="1" applyBorder="1" applyAlignment="1" applyProtection="1">
      <alignment vertical="center" wrapText="1"/>
    </xf>
    <xf numFmtId="0" fontId="8" fillId="0" borderId="12" xfId="0" applyFont="1" applyBorder="1" applyAlignment="1" applyProtection="1">
      <alignment horizontal="left" vertical="center"/>
    </xf>
    <xf numFmtId="49" fontId="5" fillId="0" borderId="5" xfId="0" applyNumberFormat="1" applyFont="1" applyBorder="1" applyAlignment="1" applyProtection="1">
      <alignment horizontal="center" vertical="center"/>
    </xf>
    <xf numFmtId="0" fontId="5" fillId="0" borderId="3" xfId="0" applyFont="1" applyBorder="1" applyAlignment="1" applyProtection="1">
      <alignment horizontal="left" vertical="center" wrapText="1"/>
    </xf>
    <xf numFmtId="49" fontId="9" fillId="0" borderId="0" xfId="0" applyNumberFormat="1" applyFont="1" applyAlignment="1" applyProtection="1"/>
    <xf numFmtId="0" fontId="9" fillId="0" borderId="0" xfId="0" applyFont="1" applyAlignment="1" applyProtection="1"/>
    <xf numFmtId="0" fontId="9" fillId="0" borderId="0" xfId="0" applyFont="1" applyAlignment="1">
      <alignment horizontal="right" vertical="center"/>
      <protection locked="0"/>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0" xfId="0" applyFont="1" applyAlignment="1">
      <alignment horizontal="left" vertical="center"/>
      <protection locked="0"/>
    </xf>
    <xf numFmtId="0" fontId="12" fillId="0" borderId="0" xfId="0" applyFont="1" applyAlignment="1" applyProtection="1">
      <alignment horizontal="left" vertical="center"/>
    </xf>
    <xf numFmtId="0" fontId="12" fillId="0" borderId="0" xfId="0" applyFont="1" applyAlignment="1" applyProtection="1"/>
    <xf numFmtId="0" fontId="9" fillId="0" borderId="0" xfId="0" applyFont="1" applyAlignment="1">
      <alignment horizontal="right"/>
      <protection locked="0"/>
    </xf>
    <xf numFmtId="0" fontId="12" fillId="0" borderId="5" xfId="0" applyFont="1" applyBorder="1" applyAlignment="1">
      <alignment horizontal="center" vertical="center" wrapText="1"/>
      <protection locked="0"/>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8" xfId="0" applyFont="1" applyBorder="1" applyAlignment="1">
      <alignment horizontal="center" vertical="center" wrapText="1"/>
      <protection locked="0"/>
    </xf>
    <xf numFmtId="0" fontId="12" fillId="0" borderId="8" xfId="0" applyFont="1" applyBorder="1" applyAlignment="1" applyProtection="1">
      <alignment horizontal="center" vertical="center" wrapText="1"/>
    </xf>
    <xf numFmtId="0" fontId="12" fillId="0" borderId="3" xfId="0" applyFont="1" applyBorder="1" applyAlignment="1">
      <alignment horizontal="center" vertical="center" wrapText="1"/>
      <protection locked="0"/>
    </xf>
    <xf numFmtId="0" fontId="12" fillId="0" borderId="3"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1" xfId="0" applyFont="1" applyBorder="1" applyAlignment="1">
      <alignment horizontal="center" vertical="center"/>
      <protection locked="0"/>
    </xf>
    <xf numFmtId="0" fontId="2" fillId="0" borderId="1" xfId="0" applyFont="1" applyBorder="1" applyAlignment="1">
      <alignment horizontal="left" vertical="center" wrapText="1"/>
      <protection locked="0"/>
    </xf>
    <xf numFmtId="0" fontId="2" fillId="0" borderId="1" xfId="0" applyFont="1" applyBorder="1" applyAlignment="1">
      <alignment horizontal="left" vertical="center"/>
      <protection locked="0"/>
    </xf>
    <xf numFmtId="4" fontId="5" fillId="0" borderId="1" xfId="0" applyNumberFormat="1" applyFont="1" applyBorder="1" applyAlignment="1">
      <alignment horizontal="right" vertical="center" wrapText="1"/>
      <protection locked="0"/>
    </xf>
    <xf numFmtId="0" fontId="2" fillId="0" borderId="6" xfId="0" applyFont="1" applyBorder="1" applyAlignment="1">
      <alignment horizontal="center" vertical="center" wrapText="1"/>
      <protection locked="0"/>
    </xf>
    <xf numFmtId="0" fontId="2" fillId="0" borderId="7" xfId="0" applyFont="1" applyBorder="1" applyAlignment="1">
      <alignment horizontal="left" vertical="center" wrapText="1"/>
      <protection locked="0"/>
    </xf>
    <xf numFmtId="0" fontId="2" fillId="0" borderId="2" xfId="0" applyFont="1" applyBorder="1" applyAlignment="1">
      <alignment horizontal="left" vertical="center" wrapText="1"/>
      <protection locked="0"/>
    </xf>
    <xf numFmtId="0" fontId="12" fillId="0" borderId="5"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3" xfId="0" applyFont="1" applyBorder="1" applyAlignment="1" applyProtection="1">
      <alignment horizontal="center" vertical="center"/>
    </xf>
    <xf numFmtId="0" fontId="13" fillId="0" borderId="1" xfId="0" applyFont="1" applyBorder="1" applyAlignment="1">
      <alignment horizontal="center" vertical="center" wrapText="1"/>
      <protection locked="0"/>
    </xf>
    <xf numFmtId="0" fontId="2" fillId="0" borderId="1" xfId="0" applyFont="1" applyBorder="1" applyAlignment="1" applyProtection="1">
      <alignment horizontal="left" vertical="center"/>
    </xf>
    <xf numFmtId="0" fontId="13" fillId="0" borderId="6" xfId="0" applyFont="1" applyBorder="1" applyAlignment="1">
      <alignment horizontal="center" vertical="center" wrapText="1"/>
      <protection locked="0"/>
    </xf>
    <xf numFmtId="0" fontId="2" fillId="0" borderId="7" xfId="0" applyFont="1" applyBorder="1" applyAlignment="1" applyProtection="1">
      <alignment horizontal="left" vertical="center"/>
    </xf>
    <xf numFmtId="0" fontId="2" fillId="0" borderId="2" xfId="0" applyFont="1" applyBorder="1" applyAlignment="1" applyProtection="1">
      <alignment horizontal="left" vertical="center"/>
    </xf>
    <xf numFmtId="0" fontId="5" fillId="0" borderId="1" xfId="0" applyFont="1" applyBorder="1" applyAlignment="1">
      <alignment horizontal="right" vertical="center" wrapText="1"/>
      <protection locked="0"/>
    </xf>
    <xf numFmtId="0" fontId="5" fillId="0" borderId="0" xfId="0" applyFont="1" applyAlignment="1" applyProtection="1">
      <alignment horizontal="right" vertical="center"/>
    </xf>
    <xf numFmtId="0" fontId="10" fillId="0" borderId="0" xfId="0" applyFont="1" applyAlignment="1" applyProtection="1">
      <alignment horizontal="center" vertical="center" wrapText="1"/>
    </xf>
    <xf numFmtId="0" fontId="5" fillId="0" borderId="0" xfId="0" applyFont="1" applyAlignment="1" applyProtection="1">
      <alignment horizontal="left" vertical="center"/>
    </xf>
    <xf numFmtId="0" fontId="9" fillId="0" borderId="0" xfId="0" applyFont="1" applyAlignment="1" applyProtection="1">
      <alignment vertical="center"/>
    </xf>
    <xf numFmtId="0" fontId="13" fillId="0" borderId="0" xfId="0" applyFont="1" applyAlignment="1" applyProtection="1">
      <alignment horizontal="right"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wrapText="1"/>
    </xf>
    <xf numFmtId="0" fontId="5" fillId="0" borderId="1" xfId="0" applyFont="1" applyBorder="1" applyAlignment="1" applyProtection="1">
      <alignment horizontal="right" vertical="center" wrapText="1"/>
    </xf>
    <xf numFmtId="0" fontId="5" fillId="0" borderId="1" xfId="0" applyFont="1" applyBorder="1" applyAlignment="1" applyProtection="1">
      <alignment horizontal="right" vertical="center"/>
    </xf>
    <xf numFmtId="0" fontId="5" fillId="0" borderId="1" xfId="0" applyFont="1" applyBorder="1" applyAlignment="1">
      <alignment horizontal="right" vertical="center"/>
      <protection locked="0"/>
    </xf>
    <xf numFmtId="0" fontId="5" fillId="0" borderId="6"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5" fillId="0" borderId="2" xfId="0" applyFont="1" applyBorder="1" applyAlignment="1">
      <alignment horizontal="center" vertical="center" wrapText="1"/>
      <protection locked="0"/>
    </xf>
    <xf numFmtId="0" fontId="14" fillId="0" borderId="0" xfId="0" applyFont="1" applyAlignment="1">
      <alignment horizontal="center" vertical="center"/>
      <protection locked="0"/>
    </xf>
    <xf numFmtId="0" fontId="2" fillId="0" borderId="0" xfId="0" applyFont="1" applyAlignment="1">
      <alignment horizontal="left" vertical="center"/>
      <protection locked="0"/>
    </xf>
    <xf numFmtId="0" fontId="13" fillId="0" borderId="0" xfId="0" applyFont="1" applyAlignment="1" applyProtection="1">
      <alignment vertical="center"/>
    </xf>
    <xf numFmtId="0" fontId="12" fillId="0" borderId="1" xfId="0" applyFont="1" applyBorder="1" applyAlignment="1">
      <alignment horizontal="center" vertical="center"/>
      <protection locked="0"/>
    </xf>
    <xf numFmtId="0" fontId="5" fillId="0" borderId="1" xfId="0" applyFont="1" applyBorder="1" applyAlignment="1">
      <alignment horizontal="center" vertical="center"/>
      <protection locked="0"/>
    </xf>
    <xf numFmtId="0" fontId="5" fillId="0" borderId="0" xfId="0" applyFont="1" applyAlignment="1">
      <alignment horizontal="right" vertical="center"/>
      <protection locked="0"/>
    </xf>
    <xf numFmtId="0" fontId="9" fillId="0" borderId="0" xfId="0" applyFont="1" applyAlignment="1" applyProtection="1">
      <alignment horizontal="right" vertical="center"/>
    </xf>
    <xf numFmtId="0" fontId="2" fillId="0" borderId="0" xfId="0" applyFont="1" applyAlignment="1">
      <alignment horizontal="right" vertical="center"/>
      <protection locked="0"/>
    </xf>
    <xf numFmtId="0" fontId="11" fillId="0" borderId="0" xfId="0" applyFont="1" applyAlignment="1">
      <alignment horizontal="center" vertical="center"/>
      <protection locked="0"/>
    </xf>
    <xf numFmtId="0" fontId="5" fillId="0" borderId="0" xfId="0" applyFont="1" applyAlignment="1" applyProtection="1">
      <alignment horizontal="left" vertical="center" wrapText="1"/>
    </xf>
    <xf numFmtId="0" fontId="12" fillId="0" borderId="0" xfId="0" applyFont="1" applyAlignment="1" applyProtection="1">
      <alignment wrapText="1"/>
    </xf>
    <xf numFmtId="0" fontId="9" fillId="0" borderId="0" xfId="0" applyFont="1" applyAlignment="1" applyProtection="1">
      <alignment horizontal="right" wrapText="1"/>
    </xf>
    <xf numFmtId="0" fontId="13" fillId="0" borderId="0" xfId="0" applyFont="1" applyAlignment="1">
      <alignment horizontal="right"/>
      <protection locked="0"/>
    </xf>
    <xf numFmtId="0" fontId="12" fillId="0" borderId="7" xfId="0" applyFont="1" applyBorder="1" applyAlignment="1">
      <alignment horizontal="center" vertical="center" wrapText="1"/>
      <protection locked="0"/>
    </xf>
    <xf numFmtId="0" fontId="12" fillId="0" borderId="2" xfId="0" applyFont="1" applyBorder="1" applyAlignment="1">
      <alignment horizontal="center" vertical="center" wrapText="1"/>
      <protection locked="0"/>
    </xf>
    <xf numFmtId="0" fontId="12" fillId="0" borderId="11" xfId="0" applyFont="1" applyBorder="1" applyAlignment="1" applyProtection="1">
      <alignment horizontal="center" vertical="center" wrapText="1"/>
    </xf>
    <xf numFmtId="0" fontId="15" fillId="0" borderId="1" xfId="0" applyFont="1" applyBorder="1" applyAlignment="1">
      <alignment horizontal="center" vertical="center"/>
      <protection locked="0"/>
    </xf>
    <xf numFmtId="0" fontId="15" fillId="0" borderId="1" xfId="0" applyFont="1" applyBorder="1" applyAlignment="1" applyProtection="1">
      <alignment horizontal="center" vertical="center"/>
    </xf>
    <xf numFmtId="0" fontId="15" fillId="0" borderId="6" xfId="0" applyFont="1" applyBorder="1" applyAlignment="1" applyProtection="1">
      <alignment horizontal="center" vertical="center"/>
    </xf>
    <xf numFmtId="0" fontId="2" fillId="0" borderId="1" xfId="0" applyFont="1" applyBorder="1" applyAlignment="1" applyProtection="1">
      <alignment horizontal="left" vertical="center" wrapText="1"/>
    </xf>
    <xf numFmtId="4" fontId="2" fillId="0" borderId="1" xfId="0" applyNumberFormat="1" applyFont="1" applyBorder="1" applyAlignment="1">
      <alignment horizontal="right" vertical="center"/>
      <protection locked="0"/>
    </xf>
    <xf numFmtId="4" fontId="2" fillId="0" borderId="6" xfId="0" applyNumberFormat="1" applyFont="1" applyBorder="1" applyAlignment="1">
      <alignment horizontal="right" vertical="center"/>
      <protection locked="0"/>
    </xf>
    <xf numFmtId="0" fontId="9" fillId="0" borderId="0" xfId="0" applyFont="1" applyAlignment="1" applyProtection="1">
      <alignment wrapText="1"/>
    </xf>
    <xf numFmtId="0" fontId="9" fillId="0" borderId="0" xfId="0" applyFont="1" applyAlignment="1">
      <protection locked="0"/>
    </xf>
    <xf numFmtId="0" fontId="11" fillId="0" borderId="0" xfId="0" applyFont="1" applyAlignment="1" applyProtection="1">
      <alignment horizontal="center" vertical="center" wrapText="1"/>
    </xf>
    <xf numFmtId="0" fontId="12" fillId="0" borderId="0" xfId="0" applyFont="1" applyAlignment="1">
      <protection locked="0"/>
    </xf>
    <xf numFmtId="0" fontId="12" fillId="0" borderId="12" xfId="0" applyFont="1" applyBorder="1" applyAlignment="1" applyProtection="1">
      <alignment horizontal="center" vertical="center" wrapText="1"/>
    </xf>
    <xf numFmtId="0" fontId="12" fillId="0" borderId="12" xfId="0" applyFont="1" applyBorder="1" applyAlignment="1">
      <alignment horizontal="center" vertical="center" wrapText="1"/>
      <protection locked="0"/>
    </xf>
    <xf numFmtId="0" fontId="12" fillId="0" borderId="14" xfId="0" applyFont="1" applyBorder="1" applyAlignment="1" applyProtection="1">
      <alignment horizontal="center" vertical="center" wrapText="1"/>
    </xf>
    <xf numFmtId="0" fontId="12" fillId="0" borderId="14" xfId="0" applyFont="1" applyBorder="1" applyAlignment="1">
      <alignment horizontal="center" vertical="center" wrapText="1"/>
      <protection locked="0"/>
    </xf>
    <xf numFmtId="0" fontId="12" fillId="0" borderId="4" xfId="0" applyFont="1" applyBorder="1" applyAlignment="1" applyProtection="1">
      <alignment horizontal="center" vertical="center" wrapText="1"/>
    </xf>
    <xf numFmtId="0" fontId="12" fillId="0" borderId="4" xfId="0" applyFont="1" applyBorder="1" applyAlignment="1">
      <alignment horizontal="center" vertical="center" wrapText="1"/>
      <protection locked="0"/>
    </xf>
    <xf numFmtId="3" fontId="12" fillId="0" borderId="3" xfId="0" applyNumberFormat="1" applyFont="1" applyBorder="1" applyAlignment="1" applyProtection="1">
      <alignment horizontal="center" vertical="center"/>
    </xf>
    <xf numFmtId="0" fontId="5" fillId="0" borderId="4" xfId="0" applyFont="1" applyBorder="1" applyAlignment="1" applyProtection="1">
      <alignment horizontal="left" vertical="center" wrapText="1"/>
    </xf>
    <xf numFmtId="0" fontId="5" fillId="0" borderId="4" xfId="0" applyFont="1" applyBorder="1" applyAlignment="1">
      <alignment horizontal="left" vertical="center" wrapText="1"/>
      <protection locked="0"/>
    </xf>
    <xf numFmtId="0" fontId="5" fillId="0" borderId="4" xfId="0" applyFont="1" applyBorder="1" applyAlignment="1">
      <alignment horizontal="left" vertical="center"/>
      <protection locked="0"/>
    </xf>
    <xf numFmtId="4" fontId="5" fillId="0" borderId="4" xfId="0" applyNumberFormat="1" applyFont="1" applyBorder="1" applyAlignment="1">
      <alignment horizontal="right" vertical="center"/>
      <protection locked="0"/>
    </xf>
    <xf numFmtId="0" fontId="5" fillId="0" borderId="10" xfId="0" applyFont="1" applyBorder="1" applyAlignment="1" applyProtection="1">
      <alignment horizontal="left" vertical="center"/>
    </xf>
    <xf numFmtId="0" fontId="5" fillId="0" borderId="10" xfId="0" applyFont="1" applyBorder="1" applyAlignment="1">
      <alignment horizontal="left" vertical="center"/>
      <protection locked="0"/>
    </xf>
    <xf numFmtId="0" fontId="5" fillId="0" borderId="4" xfId="0" applyFont="1" applyBorder="1" applyAlignment="1" applyProtection="1">
      <alignment horizontal="left" vertical="center"/>
    </xf>
    <xf numFmtId="0" fontId="2" fillId="0" borderId="0" xfId="0" applyFont="1" applyAlignment="1">
      <alignment vertical="top" wrapText="1"/>
      <protection locked="0"/>
    </xf>
    <xf numFmtId="0" fontId="13" fillId="0" borderId="0" xfId="0" applyFont="1" applyAlignment="1" applyProtection="1">
      <alignment wrapText="1"/>
    </xf>
    <xf numFmtId="0" fontId="5" fillId="0" borderId="0" xfId="0" applyFont="1" applyAlignment="1">
      <alignment horizontal="right" vertical="center" wrapText="1"/>
      <protection locked="0"/>
    </xf>
    <xf numFmtId="0" fontId="11" fillId="0" borderId="0" xfId="0" applyFont="1" applyAlignment="1">
      <alignment horizontal="center" vertical="center" wrapText="1"/>
      <protection locked="0"/>
    </xf>
    <xf numFmtId="0" fontId="5" fillId="0" borderId="0" xfId="0" applyFont="1" applyAlignment="1">
      <alignment horizontal="right"/>
      <protection locked="0"/>
    </xf>
    <xf numFmtId="0" fontId="5" fillId="0" borderId="0" xfId="0" applyFont="1" applyAlignment="1">
      <alignment horizontal="right" wrapText="1"/>
      <protection locked="0"/>
    </xf>
    <xf numFmtId="0" fontId="12" fillId="0" borderId="7" xfId="0" applyFont="1" applyBorder="1" applyAlignment="1">
      <alignment horizontal="center" vertical="center"/>
      <protection locked="0"/>
    </xf>
    <xf numFmtId="0" fontId="12" fillId="0" borderId="10" xfId="0" applyFont="1" applyBorder="1" applyAlignment="1" applyProtection="1">
      <alignment horizontal="center" vertical="center" wrapText="1"/>
    </xf>
    <xf numFmtId="0" fontId="12" fillId="0" borderId="10" xfId="0" applyFont="1" applyBorder="1" applyAlignment="1">
      <alignment horizontal="center" vertical="center"/>
      <protection locked="0"/>
    </xf>
    <xf numFmtId="0" fontId="12" fillId="0" borderId="10" xfId="0" applyFont="1" applyBorder="1" applyAlignment="1">
      <alignment horizontal="center" vertical="center" wrapText="1"/>
      <protection locked="0"/>
    </xf>
    <xf numFmtId="0" fontId="12" fillId="0" borderId="1" xfId="0" applyFont="1" applyBorder="1" applyAlignment="1">
      <alignment horizontal="center" vertical="center" wrapText="1"/>
      <protection locked="0"/>
    </xf>
    <xf numFmtId="4" fontId="5" fillId="0" borderId="1" xfId="0" applyNumberFormat="1" applyFont="1" applyBorder="1" applyAlignment="1">
      <alignment horizontal="right" vertical="center"/>
      <protection locked="0"/>
    </xf>
    <xf numFmtId="0" fontId="5" fillId="0" borderId="0" xfId="0" applyFont="1" applyAlignment="1" applyProtection="1">
      <alignment horizontal="right" vertical="center" wrapText="1"/>
    </xf>
    <xf numFmtId="0" fontId="5" fillId="0" borderId="0" xfId="0" applyFont="1" applyAlignment="1" applyProtection="1">
      <alignment horizontal="right" wrapText="1"/>
    </xf>
    <xf numFmtId="0" fontId="12" fillId="0" borderId="4" xfId="0" applyFont="1" applyBorder="1" applyAlignment="1" applyProtection="1">
      <alignment horizontal="center" vertical="center"/>
    </xf>
    <xf numFmtId="0" fontId="12" fillId="0" borderId="4" xfId="0" applyFont="1" applyBorder="1" applyAlignment="1">
      <alignment horizontal="center" vertical="center"/>
      <protection locked="0"/>
    </xf>
    <xf numFmtId="0" fontId="5" fillId="0" borderId="4" xfId="0" applyFont="1" applyBorder="1" applyAlignment="1" applyProtection="1">
      <alignment horizontal="right" vertical="center"/>
    </xf>
    <xf numFmtId="0" fontId="15" fillId="0" borderId="14" xfId="0" applyFont="1" applyBorder="1" applyAlignment="1">
      <alignment horizontal="center" vertical="center" wrapText="1"/>
      <protection locked="0"/>
    </xf>
    <xf numFmtId="0" fontId="15" fillId="0" borderId="10" xfId="0" applyFont="1" applyBorder="1" applyAlignment="1">
      <alignment horizontal="center" vertical="center"/>
      <protection locked="0"/>
    </xf>
    <xf numFmtId="0" fontId="15" fillId="0" borderId="10" xfId="0" applyFont="1" applyBorder="1" applyAlignment="1">
      <alignment horizontal="center" vertical="center" wrapText="1"/>
      <protection locked="0"/>
    </xf>
    <xf numFmtId="0" fontId="5" fillId="0" borderId="0" xfId="0" applyFont="1" applyAlignment="1" applyProtection="1">
      <alignment horizontal="right"/>
    </xf>
    <xf numFmtId="0" fontId="16" fillId="0" borderId="0" xfId="0" applyFont="1" applyAlignment="1">
      <alignment horizontal="right"/>
      <protection locked="0"/>
    </xf>
    <xf numFmtId="49" fontId="16" fillId="0" borderId="0" xfId="0" applyNumberFormat="1" applyFont="1" applyAlignment="1">
      <protection locked="0"/>
    </xf>
    <xf numFmtId="0" fontId="9" fillId="0" borderId="0" xfId="0" applyFont="1" applyAlignment="1" applyProtection="1">
      <alignment horizontal="right"/>
    </xf>
    <xf numFmtId="0" fontId="10" fillId="0" borderId="0" xfId="0" applyFont="1" applyAlignment="1">
      <alignment horizontal="center" vertical="center" wrapText="1"/>
      <protection locked="0"/>
    </xf>
    <xf numFmtId="0" fontId="17" fillId="0" borderId="0" xfId="0" applyFont="1" applyAlignment="1">
      <alignment horizontal="center" vertical="center" wrapText="1"/>
      <protection locked="0"/>
    </xf>
    <xf numFmtId="0" fontId="17" fillId="0" borderId="0" xfId="0" applyFont="1" applyAlignment="1">
      <alignment horizontal="center" vertical="center"/>
      <protection locked="0"/>
    </xf>
    <xf numFmtId="0" fontId="17" fillId="0" borderId="0" xfId="0" applyFont="1" applyAlignment="1" applyProtection="1">
      <alignment horizontal="center" vertical="center"/>
    </xf>
    <xf numFmtId="0" fontId="12" fillId="0" borderId="5" xfId="0" applyFont="1" applyBorder="1" applyAlignment="1">
      <alignment horizontal="center" vertical="center"/>
      <protection locked="0"/>
    </xf>
    <xf numFmtId="49" fontId="12" fillId="0" borderId="12" xfId="0" applyNumberFormat="1" applyFont="1" applyBorder="1" applyAlignment="1">
      <alignment horizontal="center" vertical="center" wrapText="1"/>
      <protection locked="0"/>
    </xf>
    <xf numFmtId="0" fontId="12" fillId="0" borderId="12" xfId="0" applyFont="1" applyBorder="1" applyAlignment="1">
      <alignment horizontal="center" vertical="center"/>
      <protection locked="0"/>
    </xf>
    <xf numFmtId="0" fontId="12" fillId="0" borderId="3" xfId="0" applyFont="1" applyBorder="1" applyAlignment="1">
      <alignment horizontal="center" vertical="center"/>
      <protection locked="0"/>
    </xf>
    <xf numFmtId="49" fontId="12" fillId="0" borderId="4" xfId="0" applyNumberFormat="1" applyFont="1" applyBorder="1" applyAlignment="1">
      <alignment horizontal="center" vertical="center" wrapText="1"/>
      <protection locked="0"/>
    </xf>
    <xf numFmtId="49" fontId="12" fillId="0" borderId="4" xfId="0" applyNumberFormat="1" applyFont="1" applyBorder="1" applyAlignment="1">
      <alignment horizontal="center" vertical="center"/>
      <protection locked="0"/>
    </xf>
    <xf numFmtId="0" fontId="5" fillId="0" borderId="3" xfId="0" applyFont="1" applyBorder="1" applyAlignment="1">
      <alignment horizontal="left" vertical="center" wrapText="1"/>
      <protection locked="0"/>
    </xf>
    <xf numFmtId="4" fontId="5" fillId="0" borderId="4" xfId="0" applyNumberFormat="1" applyFont="1" applyBorder="1" applyAlignment="1">
      <alignment horizontal="right" vertical="center" wrapText="1"/>
      <protection locked="0"/>
    </xf>
    <xf numFmtId="0" fontId="13" fillId="0" borderId="6" xfId="0" applyFont="1" applyBorder="1" applyAlignment="1">
      <alignment horizontal="center" vertical="center"/>
      <protection locked="0"/>
    </xf>
    <xf numFmtId="0" fontId="13" fillId="0" borderId="7" xfId="0" applyFont="1" applyBorder="1" applyAlignment="1">
      <alignment horizontal="center" vertical="center"/>
      <protection locked="0"/>
    </xf>
    <xf numFmtId="0" fontId="13" fillId="0" borderId="2" xfId="0" applyFont="1" applyBorder="1" applyAlignment="1">
      <alignment horizontal="center" vertical="center"/>
      <protection locked="0"/>
    </xf>
    <xf numFmtId="4" fontId="5" fillId="0" borderId="4" xfId="0" applyNumberFormat="1" applyFont="1" applyBorder="1" applyAlignment="1" applyProtection="1">
      <alignment horizontal="right" vertical="center"/>
    </xf>
    <xf numFmtId="4" fontId="5" fillId="0" borderId="4" xfId="0" applyNumberFormat="1" applyFont="1" applyBorder="1" applyAlignment="1" applyProtection="1">
      <alignment horizontal="right" vertical="center" wrapText="1"/>
    </xf>
    <xf numFmtId="0" fontId="13" fillId="0" borderId="0" xfId="0" applyFont="1" applyAlignment="1">
      <alignment vertical="center"/>
      <protection locked="0"/>
    </xf>
    <xf numFmtId="3" fontId="12" fillId="0" borderId="1" xfId="0" applyNumberFormat="1" applyFont="1" applyBorder="1" applyAlignment="1" applyProtection="1">
      <alignment horizontal="center" vertical="center"/>
    </xf>
    <xf numFmtId="0" fontId="5" fillId="0" borderId="1" xfId="0" applyFont="1" applyBorder="1" applyAlignment="1" applyProtection="1">
      <alignment horizontal="left"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vertical="center"/>
    </xf>
    <xf numFmtId="0" fontId="2" fillId="0" borderId="1" xfId="0" applyFont="1" applyBorder="1">
      <alignment vertical="top"/>
      <protection locked="0"/>
    </xf>
    <xf numFmtId="0" fontId="13" fillId="0" borderId="0" xfId="0" applyFont="1" applyProtection="1">
      <alignment vertical="top"/>
    </xf>
    <xf numFmtId="3" fontId="13" fillId="0" borderId="1" xfId="0" applyNumberFormat="1" applyFont="1" applyBorder="1" applyAlignment="1" applyProtection="1">
      <alignment horizontal="center" vertical="center"/>
    </xf>
    <xf numFmtId="0" fontId="2" fillId="0" borderId="1" xfId="0" applyFont="1" applyBorder="1" applyAlignment="1">
      <alignment horizontal="center" vertical="center" wrapText="1"/>
      <protection locked="0"/>
    </xf>
    <xf numFmtId="0" fontId="2" fillId="0" borderId="1" xfId="0" applyFont="1" applyBorder="1" applyAlignment="1">
      <alignment horizontal="left" vertical="top" wrapText="1"/>
      <protection locked="0"/>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9" xfId="0" applyFont="1" applyBorder="1" applyAlignment="1">
      <alignment horizontal="center" vertical="center" wrapText="1"/>
      <protection locked="0"/>
    </xf>
    <xf numFmtId="4" fontId="5" fillId="0" borderId="1" xfId="0" applyNumberFormat="1" applyFont="1" applyBorder="1" applyAlignment="1" applyProtection="1">
      <alignment horizontal="right" vertical="center" wrapText="1"/>
    </xf>
    <xf numFmtId="0" fontId="12" fillId="0" borderId="8" xfId="0" applyFont="1" applyBorder="1" applyAlignment="1">
      <alignment horizontal="center" vertical="center"/>
      <protection locked="0"/>
    </xf>
    <xf numFmtId="0" fontId="13" fillId="0" borderId="0" xfId="0" applyFont="1">
      <alignment vertical="top"/>
      <protection locked="0"/>
    </xf>
    <xf numFmtId="49" fontId="9" fillId="0" borderId="0" xfId="0" applyNumberFormat="1" applyFont="1" applyAlignment="1">
      <protection locked="0"/>
    </xf>
    <xf numFmtId="0" fontId="10" fillId="0" borderId="0" xfId="0" applyFont="1" applyAlignment="1">
      <alignment horizontal="center" vertical="center"/>
      <protection locked="0"/>
    </xf>
    <xf numFmtId="0" fontId="12" fillId="0" borderId="0" xfId="0" applyFont="1" applyAlignment="1">
      <alignment horizontal="left" vertical="center"/>
      <protection locked="0"/>
    </xf>
    <xf numFmtId="0" fontId="12" fillId="0" borderId="6" xfId="0" applyFont="1" applyBorder="1" applyAlignment="1">
      <alignment horizontal="center" vertical="center"/>
      <protection locked="0"/>
    </xf>
    <xf numFmtId="3" fontId="13" fillId="0" borderId="1" xfId="0" applyNumberFormat="1" applyFont="1" applyBorder="1" applyAlignment="1">
      <alignment horizontal="center" vertical="center"/>
      <protection locked="0"/>
    </xf>
    <xf numFmtId="0" fontId="2" fillId="0" borderId="7" xfId="0" applyFont="1" applyBorder="1" applyAlignment="1">
      <alignment horizontal="left" vertical="center"/>
      <protection locked="0"/>
    </xf>
    <xf numFmtId="0" fontId="2" fillId="0" borderId="2" xfId="0" applyFont="1" applyBorder="1" applyAlignment="1">
      <alignment horizontal="left" vertical="center"/>
      <protection locked="0"/>
    </xf>
    <xf numFmtId="0" fontId="12" fillId="0" borderId="2" xfId="0" applyFont="1" applyBorder="1" applyAlignment="1">
      <alignment horizontal="center" vertical="center"/>
      <protection locked="0"/>
    </xf>
    <xf numFmtId="0" fontId="12" fillId="0" borderId="6" xfId="0" applyFont="1" applyBorder="1" applyAlignment="1">
      <alignment horizontal="center" vertical="center" wrapText="1"/>
      <protection locked="0"/>
    </xf>
    <xf numFmtId="0" fontId="13" fillId="0" borderId="0" xfId="0" applyFont="1" applyAlignment="1" applyProtection="1">
      <alignment horizontal="center" wrapText="1"/>
    </xf>
    <xf numFmtId="0" fontId="2" fillId="0" borderId="0" xfId="0" applyFont="1" applyAlignment="1" applyProtection="1"/>
    <xf numFmtId="0" fontId="2" fillId="0" borderId="0" xfId="0" applyFont="1" applyAlignment="1" applyProtection="1">
      <alignment horizontal="right" wrapText="1"/>
    </xf>
    <xf numFmtId="0" fontId="18" fillId="0" borderId="0" xfId="0" applyFont="1" applyAlignment="1">
      <alignment horizontal="center" vertical="center" wrapText="1"/>
      <protection locked="0"/>
    </xf>
    <xf numFmtId="0" fontId="19" fillId="0" borderId="0" xfId="0" applyFont="1" applyAlignment="1" applyProtection="1">
      <alignment horizontal="center" vertical="center" wrapText="1"/>
    </xf>
    <xf numFmtId="0" fontId="13" fillId="0" borderId="0" xfId="0" applyFont="1" applyAlignment="1" applyProtection="1"/>
    <xf numFmtId="0" fontId="15" fillId="0" borderId="5" xfId="0" applyFont="1" applyBorder="1" applyAlignment="1" applyProtection="1">
      <alignment horizontal="center" vertical="center" wrapText="1"/>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0" fontId="15" fillId="0" borderId="3" xfId="0" applyFont="1" applyBorder="1" applyAlignment="1" applyProtection="1">
      <alignment horizontal="center" vertical="center" wrapText="1"/>
    </xf>
    <xf numFmtId="0" fontId="15" fillId="0" borderId="3" xfId="0" applyFont="1" applyBorder="1" applyAlignment="1" applyProtection="1">
      <alignment horizontal="center" vertical="center"/>
    </xf>
    <xf numFmtId="0" fontId="20" fillId="0" borderId="1"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4" fontId="2" fillId="0" borderId="1" xfId="0" applyNumberFormat="1" applyFont="1" applyBorder="1" applyAlignment="1" applyProtection="1">
      <alignment horizontal="right" vertical="center"/>
    </xf>
    <xf numFmtId="4" fontId="2" fillId="0" borderId="6" xfId="0" applyNumberFormat="1" applyFont="1" applyBorder="1" applyAlignment="1" applyProtection="1">
      <alignment horizontal="right" vertical="center"/>
    </xf>
    <xf numFmtId="49" fontId="13" fillId="0" borderId="0" xfId="0" applyNumberFormat="1" applyFont="1" applyAlignment="1" applyProtection="1"/>
    <xf numFmtId="49" fontId="12" fillId="0" borderId="6" xfId="0" applyNumberFormat="1" applyFont="1" applyBorder="1" applyAlignment="1" applyProtection="1">
      <alignment horizontal="center" vertical="center" wrapText="1"/>
    </xf>
    <xf numFmtId="49" fontId="12" fillId="0" borderId="2" xfId="0" applyNumberFormat="1" applyFont="1" applyBorder="1" applyAlignment="1" applyProtection="1">
      <alignment horizontal="center" vertical="center" wrapText="1"/>
    </xf>
    <xf numFmtId="49" fontId="12" fillId="0" borderId="1" xfId="0" applyNumberFormat="1" applyFont="1" applyBorder="1" applyAlignment="1" applyProtection="1">
      <alignment horizontal="center" vertical="center"/>
    </xf>
    <xf numFmtId="0" fontId="12" fillId="0" borderId="1" xfId="0" applyFont="1" applyBorder="1" applyAlignment="1" applyProtection="1">
      <alignment horizontal="center" vertical="center"/>
    </xf>
    <xf numFmtId="49" fontId="12" fillId="0" borderId="1" xfId="0" applyNumberFormat="1" applyFont="1" applyBorder="1" applyAlignment="1">
      <alignment horizontal="center" vertical="center"/>
      <protection locked="0"/>
    </xf>
    <xf numFmtId="4" fontId="2" fillId="0" borderId="1" xfId="0" applyNumberFormat="1" applyFont="1" applyBorder="1" applyAlignment="1" applyProtection="1">
      <alignment horizontal="right" vertical="center" wrapText="1"/>
    </xf>
    <xf numFmtId="0" fontId="5" fillId="0" borderId="1" xfId="0" applyFont="1" applyBorder="1" applyAlignment="1" applyProtection="1">
      <alignment horizontal="left" vertical="center" wrapText="1" indent="1"/>
    </xf>
    <xf numFmtId="0" fontId="5" fillId="0" borderId="1" xfId="0" applyFont="1" applyBorder="1" applyAlignment="1" applyProtection="1">
      <alignment horizontal="left" vertical="center" wrapText="1" indent="2"/>
    </xf>
    <xf numFmtId="0" fontId="13" fillId="0" borderId="6" xfId="0" applyFont="1" applyBorder="1" applyAlignment="1" applyProtection="1">
      <alignment horizontal="center" vertical="center"/>
    </xf>
    <xf numFmtId="0" fontId="13" fillId="0" borderId="2" xfId="0" applyFont="1" applyBorder="1" applyAlignment="1" applyProtection="1">
      <alignment horizontal="center" vertical="center"/>
    </xf>
    <xf numFmtId="4" fontId="2" fillId="0" borderId="1" xfId="0" applyNumberFormat="1" applyFont="1" applyBorder="1" applyAlignment="1">
      <alignment horizontal="right" vertical="center" wrapText="1"/>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1" xfId="0" applyFont="1" applyBorder="1" applyAlignment="1" applyProtection="1">
      <alignment vertical="center"/>
    </xf>
    <xf numFmtId="4" fontId="5" fillId="0" borderId="1" xfId="0" applyNumberFormat="1" applyFont="1" applyBorder="1" applyAlignment="1" applyProtection="1">
      <alignment vertical="center"/>
    </xf>
    <xf numFmtId="0" fontId="5" fillId="0" borderId="1" xfId="0" applyFont="1" applyBorder="1" applyAlignment="1">
      <alignment horizontal="left" vertical="center"/>
      <protection locked="0"/>
    </xf>
    <xf numFmtId="0" fontId="5" fillId="0" borderId="1" xfId="0" applyFont="1" applyBorder="1" applyAlignment="1">
      <alignment vertical="center"/>
      <protection locked="0"/>
    </xf>
    <xf numFmtId="4" fontId="5" fillId="0" borderId="1" xfId="0" applyNumberFormat="1" applyFont="1" applyBorder="1" applyAlignment="1">
      <alignment vertical="center"/>
      <protection locked="0"/>
    </xf>
    <xf numFmtId="0" fontId="5" fillId="0" borderId="1" xfId="0" applyFont="1" applyBorder="1" applyAlignment="1" applyProtection="1">
      <alignment horizontal="left" vertical="center"/>
    </xf>
    <xf numFmtId="0" fontId="8" fillId="0" borderId="1" xfId="0" applyFont="1" applyBorder="1" applyAlignment="1" applyProtection="1">
      <alignment vertical="center"/>
    </xf>
    <xf numFmtId="0" fontId="8" fillId="0" borderId="1" xfId="0" applyFont="1" applyBorder="1" applyAlignment="1" applyProtection="1">
      <alignment horizontal="center" vertical="center"/>
    </xf>
    <xf numFmtId="0" fontId="8" fillId="0" borderId="1" xfId="0" applyFont="1" applyBorder="1" applyAlignment="1">
      <alignment horizontal="center" vertical="center"/>
      <protection locked="0"/>
    </xf>
    <xf numFmtId="4" fontId="8" fillId="0" borderId="1" xfId="0" applyNumberFormat="1" applyFont="1" applyBorder="1" applyAlignment="1" applyProtection="1">
      <alignment vertical="center"/>
    </xf>
    <xf numFmtId="0" fontId="23" fillId="0" borderId="0" xfId="0" applyFont="1" applyProtection="1">
      <alignment vertical="top"/>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9" fillId="0" borderId="0" xfId="0" applyFont="1" applyAlignment="1" applyProtection="1">
      <alignment horizontal="left" vertical="center" wrapText="1"/>
    </xf>
    <xf numFmtId="0" fontId="13" fillId="0" borderId="2"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13" fillId="0" borderId="5" xfId="0" applyFont="1" applyBorder="1" applyAlignment="1">
      <alignment horizontal="center" vertical="center" wrapText="1"/>
      <protection locked="0"/>
    </xf>
    <xf numFmtId="0" fontId="13" fillId="0" borderId="12" xfId="0" applyFont="1" applyBorder="1" applyAlignment="1">
      <alignment horizontal="center" vertical="center" wrapText="1"/>
      <protection locked="0"/>
    </xf>
    <xf numFmtId="0" fontId="13" fillId="0" borderId="7" xfId="0" applyFont="1" applyBorder="1" applyAlignment="1">
      <alignment horizontal="center" vertical="center" wrapText="1"/>
      <protection locked="0"/>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4" xfId="0" applyFont="1" applyBorder="1" applyAlignment="1">
      <alignment horizontal="center" vertical="center" wrapText="1"/>
      <protection locked="0"/>
    </xf>
    <xf numFmtId="0" fontId="13" fillId="0" borderId="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4" xfId="0" applyFont="1" applyBorder="1" applyAlignment="1" applyProtection="1">
      <alignment horizontal="center" vertical="center"/>
    </xf>
    <xf numFmtId="0" fontId="9" fillId="0" borderId="1" xfId="0" applyFont="1" applyBorder="1" applyAlignment="1" applyProtection="1">
      <alignment horizontal="center" vertical="center"/>
    </xf>
    <xf numFmtId="0" fontId="5" fillId="0" borderId="3" xfId="0" applyFont="1" applyBorder="1" applyAlignment="1" applyProtection="1">
      <alignment vertical="center" wrapText="1"/>
    </xf>
    <xf numFmtId="0" fontId="5" fillId="0" borderId="4" xfId="0" applyFont="1" applyBorder="1" applyAlignment="1" applyProtection="1">
      <alignment vertical="center" wrapText="1"/>
    </xf>
    <xf numFmtId="4" fontId="5" fillId="0" borderId="4" xfId="0" applyNumberFormat="1" applyFont="1" applyBorder="1" applyAlignment="1" applyProtection="1">
      <alignment vertical="center"/>
    </xf>
    <xf numFmtId="4" fontId="5" fillId="0" borderId="4" xfId="0" applyNumberFormat="1" applyFont="1" applyBorder="1" applyAlignment="1">
      <alignment vertical="center"/>
      <protection locked="0"/>
    </xf>
    <xf numFmtId="0" fontId="5" fillId="0" borderId="4" xfId="0" applyFont="1" applyBorder="1" applyAlignment="1" applyProtection="1">
      <alignment vertical="center"/>
    </xf>
    <xf numFmtId="0" fontId="26" fillId="0" borderId="0" xfId="0" applyFont="1" applyAlignment="1">
      <alignment horizontal="center" vertical="center"/>
      <protection locked="0"/>
    </xf>
    <xf numFmtId="0" fontId="13" fillId="0" borderId="7" xfId="0" applyFont="1" applyBorder="1" applyAlignment="1" applyProtection="1">
      <alignment horizontal="center" vertical="center"/>
    </xf>
    <xf numFmtId="0" fontId="13" fillId="0" borderId="10" xfId="0" applyFont="1" applyBorder="1" applyAlignment="1" applyProtection="1">
      <alignment horizontal="center" vertical="center"/>
    </xf>
    <xf numFmtId="0" fontId="2" fillId="0" borderId="4" xfId="0" applyFont="1" applyBorder="1" applyAlignment="1">
      <alignment horizontal="center" vertical="center"/>
      <protection locked="0"/>
    </xf>
    <xf numFmtId="0" fontId="5" fillId="0" borderId="4" xfId="0" applyFont="1" applyBorder="1" applyAlignment="1">
      <alignment vertical="center"/>
      <protection locked="0"/>
    </xf>
    <xf numFmtId="0" fontId="13" fillId="2" borderId="2"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5" fillId="0" borderId="3" xfId="0" applyFont="1" applyBorder="1" applyAlignment="1" applyProtection="1">
      <alignment horizontal="left" vertical="center"/>
    </xf>
    <xf numFmtId="4" fontId="5" fillId="0" borderId="9" xfId="0" applyNumberFormat="1" applyFont="1" applyBorder="1" applyAlignment="1">
      <alignment horizontal="right" vertical="center"/>
      <protection locked="0"/>
    </xf>
    <xf numFmtId="0" fontId="5" fillId="0" borderId="3" xfId="0" applyFont="1" applyBorder="1" applyAlignment="1">
      <alignment horizontal="left" vertical="center"/>
      <protection locked="0"/>
    </xf>
    <xf numFmtId="0" fontId="5" fillId="0" borderId="9" xfId="0" applyFont="1" applyBorder="1" applyAlignment="1">
      <alignment horizontal="right" vertical="center"/>
      <protection locked="0"/>
    </xf>
    <xf numFmtId="0" fontId="13" fillId="0" borderId="1" xfId="0" applyFont="1" applyBorder="1" applyAlignment="1" applyProtection="1"/>
    <xf numFmtId="0" fontId="8" fillId="0" borderId="3" xfId="0" applyFont="1" applyBorder="1" applyAlignment="1" applyProtection="1">
      <alignment horizontal="center" vertical="center"/>
    </xf>
    <xf numFmtId="0" fontId="8" fillId="0" borderId="9" xfId="0" applyFont="1" applyBorder="1" applyAlignment="1" applyProtection="1">
      <alignment horizontal="right" vertical="center"/>
    </xf>
    <xf numFmtId="4" fontId="8" fillId="0" borderId="9" xfId="0" applyNumberFormat="1" applyFont="1" applyBorder="1" applyAlignment="1" applyProtection="1">
      <alignment horizontal="right" vertical="center"/>
    </xf>
    <xf numFmtId="4" fontId="8" fillId="0" borderId="1" xfId="0" applyNumberFormat="1" applyFont="1" applyBorder="1" applyAlignment="1" applyProtection="1">
      <alignment horizontal="right" vertical="center"/>
    </xf>
    <xf numFmtId="0" fontId="5" fillId="0" borderId="9" xfId="0" applyFont="1" applyBorder="1" applyAlignment="1" applyProtection="1">
      <alignment horizontal="right" vertical="center"/>
    </xf>
    <xf numFmtId="0" fontId="8" fillId="0" borderId="3" xfId="0" applyFont="1" applyBorder="1" applyAlignment="1">
      <alignment horizontal="center" vertical="center"/>
      <protection locked="0"/>
    </xf>
    <xf numFmtId="4" fontId="8" fillId="0" borderId="9" xfId="0" applyNumberFormat="1" applyFont="1" applyBorder="1" applyAlignment="1">
      <alignment horizontal="right" vertical="center"/>
      <protection locked="0"/>
    </xf>
    <xf numFmtId="4" fontId="8" fillId="0" borderId="1" xfId="0" applyNumberFormat="1" applyFont="1" applyBorder="1" applyAlignment="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abSelected="1" workbookViewId="0">
      <selection activeCell="A1" sqref="A1"/>
    </sheetView>
  </sheetViews>
  <sheetFormatPr defaultColWidth="10.7083333333333" defaultRowHeight="12" customHeight="1" outlineLevelCol="3"/>
  <cols>
    <col min="1" max="1" width="37.1416666666667" customWidth="1"/>
    <col min="2" max="2" width="41.575" customWidth="1"/>
    <col min="3" max="3" width="42.7083333333333" customWidth="1"/>
    <col min="4" max="4" width="39.575" customWidth="1"/>
  </cols>
  <sheetData>
    <row r="1" ht="19.5" customHeight="1" spans="4:4">
      <c r="D1" s="193" t="s">
        <v>0</v>
      </c>
    </row>
    <row r="2" ht="36" customHeight="1" spans="1:4">
      <c r="A2" s="86" t="s">
        <v>1</v>
      </c>
      <c r="B2" s="308"/>
      <c r="C2" s="308"/>
      <c r="D2" s="308"/>
    </row>
    <row r="3" ht="24" customHeight="1" spans="1:4">
      <c r="A3" s="120" t="str">
        <f>"单位名称："&amp;"德钦县机关事务管理局"</f>
        <v>单位名称：德钦县机关事务管理局</v>
      </c>
      <c r="B3" s="309"/>
      <c r="C3" s="309"/>
      <c r="D3" s="118" t="s">
        <v>2</v>
      </c>
    </row>
    <row r="4" ht="19.5" customHeight="1" spans="1:4">
      <c r="A4" s="94" t="s">
        <v>3</v>
      </c>
      <c r="B4" s="96"/>
      <c r="C4" s="94" t="s">
        <v>4</v>
      </c>
      <c r="D4" s="96"/>
    </row>
    <row r="5" ht="19.5" customHeight="1" spans="1:4">
      <c r="A5" s="109" t="s">
        <v>5</v>
      </c>
      <c r="B5" s="109" t="s">
        <v>6</v>
      </c>
      <c r="C5" s="109" t="s">
        <v>7</v>
      </c>
      <c r="D5" s="109" t="s">
        <v>6</v>
      </c>
    </row>
    <row r="6" ht="19.5" customHeight="1" spans="1:4">
      <c r="A6" s="111"/>
      <c r="B6" s="111"/>
      <c r="C6" s="111"/>
      <c r="D6" s="111"/>
    </row>
    <row r="7" ht="22.5" customHeight="1" spans="1:4">
      <c r="A7" s="274" t="s">
        <v>8</v>
      </c>
      <c r="B7" s="61">
        <v>12065304.06</v>
      </c>
      <c r="C7" s="274" t="s">
        <v>9</v>
      </c>
      <c r="D7" s="61">
        <v>11104695.18</v>
      </c>
    </row>
    <row r="8" ht="22.5" customHeight="1" spans="1:4">
      <c r="A8" s="274" t="s">
        <v>10</v>
      </c>
      <c r="B8" s="61"/>
      <c r="C8" s="274" t="s">
        <v>11</v>
      </c>
      <c r="D8" s="61"/>
    </row>
    <row r="9" ht="22.5" customHeight="1" spans="1:4">
      <c r="A9" s="274" t="s">
        <v>12</v>
      </c>
      <c r="B9" s="61"/>
      <c r="C9" s="274" t="s">
        <v>13</v>
      </c>
      <c r="D9" s="61"/>
    </row>
    <row r="10" ht="22.5" customHeight="1" spans="1:4">
      <c r="A10" s="274" t="s">
        <v>14</v>
      </c>
      <c r="B10" s="184"/>
      <c r="C10" s="274" t="s">
        <v>15</v>
      </c>
      <c r="D10" s="61"/>
    </row>
    <row r="11" ht="22.5" customHeight="1" spans="1:4">
      <c r="A11" s="274" t="s">
        <v>16</v>
      </c>
      <c r="B11" s="61"/>
      <c r="C11" s="271" t="s">
        <v>17</v>
      </c>
      <c r="D11" s="184"/>
    </row>
    <row r="12" ht="22.5" customHeight="1" spans="1:4">
      <c r="A12" s="274" t="s">
        <v>18</v>
      </c>
      <c r="B12" s="184"/>
      <c r="C12" s="271" t="s">
        <v>19</v>
      </c>
      <c r="D12" s="184"/>
    </row>
    <row r="13" ht="22.5" customHeight="1" spans="1:4">
      <c r="A13" s="274" t="s">
        <v>20</v>
      </c>
      <c r="B13" s="184"/>
      <c r="C13" s="271" t="s">
        <v>21</v>
      </c>
      <c r="D13" s="184"/>
    </row>
    <row r="14" ht="22.5" customHeight="1" spans="1:4">
      <c r="A14" s="274" t="s">
        <v>22</v>
      </c>
      <c r="B14" s="184"/>
      <c r="C14" s="271" t="s">
        <v>23</v>
      </c>
      <c r="D14" s="184">
        <v>379370.18</v>
      </c>
    </row>
    <row r="15" ht="22.5" customHeight="1" spans="1:4">
      <c r="A15" s="310" t="s">
        <v>24</v>
      </c>
      <c r="B15" s="184"/>
      <c r="C15" s="271" t="s">
        <v>25</v>
      </c>
      <c r="D15" s="184">
        <v>280871.07</v>
      </c>
    </row>
    <row r="16" ht="22.5" customHeight="1" spans="1:4">
      <c r="A16" s="310" t="s">
        <v>26</v>
      </c>
      <c r="B16" s="311"/>
      <c r="C16" s="271" t="s">
        <v>27</v>
      </c>
      <c r="D16" s="184"/>
    </row>
    <row r="17" ht="22.5" customHeight="1" spans="1:4">
      <c r="A17" s="312"/>
      <c r="B17" s="313"/>
      <c r="C17" s="271" t="s">
        <v>28</v>
      </c>
      <c r="D17" s="184"/>
    </row>
    <row r="18" ht="22.5" customHeight="1" spans="1:4">
      <c r="A18" s="314"/>
      <c r="B18" s="314"/>
      <c r="C18" s="271" t="s">
        <v>29</v>
      </c>
      <c r="D18" s="184"/>
    </row>
    <row r="19" ht="22.5" customHeight="1" spans="1:4">
      <c r="A19" s="314"/>
      <c r="B19" s="314"/>
      <c r="C19" s="271" t="s">
        <v>30</v>
      </c>
      <c r="D19" s="184"/>
    </row>
    <row r="20" ht="22.5" customHeight="1" spans="1:4">
      <c r="A20" s="314"/>
      <c r="B20" s="314"/>
      <c r="C20" s="271" t="s">
        <v>31</v>
      </c>
      <c r="D20" s="184"/>
    </row>
    <row r="21" ht="22.5" customHeight="1" spans="1:4">
      <c r="A21" s="314"/>
      <c r="B21" s="314"/>
      <c r="C21" s="271" t="s">
        <v>32</v>
      </c>
      <c r="D21" s="184"/>
    </row>
    <row r="22" ht="22.5" customHeight="1" spans="1:4">
      <c r="A22" s="314"/>
      <c r="B22" s="314"/>
      <c r="C22" s="271" t="s">
        <v>33</v>
      </c>
      <c r="D22" s="184"/>
    </row>
    <row r="23" ht="22.5" customHeight="1" spans="1:4">
      <c r="A23" s="314"/>
      <c r="B23" s="314"/>
      <c r="C23" s="271" t="s">
        <v>34</v>
      </c>
      <c r="D23" s="184"/>
    </row>
    <row r="24" ht="22.5" customHeight="1" spans="1:4">
      <c r="A24" s="314"/>
      <c r="B24" s="314"/>
      <c r="C24" s="271" t="s">
        <v>35</v>
      </c>
      <c r="D24" s="184"/>
    </row>
    <row r="25" ht="22.5" customHeight="1" spans="1:4">
      <c r="A25" s="314"/>
      <c r="B25" s="314"/>
      <c r="C25" s="271" t="s">
        <v>36</v>
      </c>
      <c r="D25" s="184">
        <v>300367.63</v>
      </c>
    </row>
    <row r="26" ht="22.5" customHeight="1" spans="1:4">
      <c r="A26" s="314"/>
      <c r="B26" s="314"/>
      <c r="C26" s="271" t="s">
        <v>37</v>
      </c>
      <c r="D26" s="184"/>
    </row>
    <row r="27" ht="22.5" customHeight="1" spans="1:4">
      <c r="A27" s="314"/>
      <c r="B27" s="314"/>
      <c r="C27" s="271" t="s">
        <v>38</v>
      </c>
      <c r="D27" s="184"/>
    </row>
    <row r="28" ht="22.5" customHeight="1" spans="1:4">
      <c r="A28" s="314"/>
      <c r="B28" s="314"/>
      <c r="C28" s="271" t="s">
        <v>39</v>
      </c>
      <c r="D28" s="184"/>
    </row>
    <row r="29" ht="22.5" customHeight="1" spans="1:4">
      <c r="A29" s="314"/>
      <c r="B29" s="314"/>
      <c r="C29" s="271" t="s">
        <v>40</v>
      </c>
      <c r="D29" s="184"/>
    </row>
    <row r="30" ht="22.5" customHeight="1" spans="1:4">
      <c r="A30" s="315"/>
      <c r="B30" s="316"/>
      <c r="C30" s="271" t="s">
        <v>41</v>
      </c>
      <c r="D30" s="184"/>
    </row>
    <row r="31" ht="22.5" customHeight="1" spans="1:4">
      <c r="A31" s="315"/>
      <c r="B31" s="316"/>
      <c r="C31" s="271" t="s">
        <v>42</v>
      </c>
      <c r="D31" s="184"/>
    </row>
    <row r="32" ht="22.5" customHeight="1" spans="1:4">
      <c r="A32" s="315"/>
      <c r="B32" s="316"/>
      <c r="C32" s="271" t="s">
        <v>43</v>
      </c>
      <c r="D32" s="184"/>
    </row>
    <row r="33" ht="22.5" customHeight="1" spans="1:4">
      <c r="A33" s="315" t="s">
        <v>44</v>
      </c>
      <c r="B33" s="317">
        <v>12065304.06</v>
      </c>
      <c r="C33" s="276" t="s">
        <v>45</v>
      </c>
      <c r="D33" s="318">
        <v>12065304.06</v>
      </c>
    </row>
    <row r="34" ht="22.5" customHeight="1" spans="1:4">
      <c r="A34" s="310" t="s">
        <v>46</v>
      </c>
      <c r="B34" s="319"/>
      <c r="C34" s="274" t="s">
        <v>47</v>
      </c>
      <c r="D34" s="129"/>
    </row>
    <row r="35" ht="22.5" customHeight="1" spans="1:4">
      <c r="A35" s="310" t="s">
        <v>48</v>
      </c>
      <c r="B35" s="319"/>
      <c r="C35" s="274" t="s">
        <v>48</v>
      </c>
      <c r="D35" s="128"/>
    </row>
    <row r="36" ht="22.5" customHeight="1" spans="1:4">
      <c r="A36" s="310" t="s">
        <v>49</v>
      </c>
      <c r="B36" s="319"/>
      <c r="C36" s="274" t="s">
        <v>50</v>
      </c>
      <c r="D36" s="129"/>
    </row>
    <row r="37" ht="22.5" customHeight="1" spans="1:4">
      <c r="A37" s="320" t="s">
        <v>51</v>
      </c>
      <c r="B37" s="321">
        <v>12065304.06</v>
      </c>
      <c r="C37" s="276" t="s">
        <v>52</v>
      </c>
      <c r="D37" s="322">
        <v>12065304.06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tabSelected="1" workbookViewId="0">
      <selection activeCell="A1" sqref="A1"/>
    </sheetView>
  </sheetViews>
  <sheetFormatPr defaultColWidth="10.7083333333333" defaultRowHeight="14.25" customHeight="1" outlineLevelCol="5"/>
  <cols>
    <col min="1" max="1" width="37.575" customWidth="1"/>
    <col min="2" max="2" width="19.7083333333333" customWidth="1"/>
    <col min="3" max="3" width="37.575" customWidth="1"/>
    <col min="4" max="6" width="33.2833333333333" customWidth="1"/>
  </cols>
  <sheetData>
    <row r="1" ht="15.75" customHeight="1" spans="1:6">
      <c r="A1" s="194">
        <v>1</v>
      </c>
      <c r="B1" s="195">
        <v>0</v>
      </c>
      <c r="C1" s="194">
        <v>1</v>
      </c>
      <c r="D1" s="196"/>
      <c r="E1" s="196"/>
      <c r="F1" s="193" t="s">
        <v>528</v>
      </c>
    </row>
    <row r="2" ht="36.75" customHeight="1" spans="1:6">
      <c r="A2" s="197" t="s">
        <v>529</v>
      </c>
      <c r="B2" s="198" t="s">
        <v>530</v>
      </c>
      <c r="C2" s="199"/>
      <c r="D2" s="200"/>
      <c r="E2" s="200"/>
      <c r="F2" s="200"/>
    </row>
    <row r="3" ht="13.5" customHeight="1" spans="1:6">
      <c r="A3" s="88" t="str">
        <f>"单位名称："&amp;"德钦县机关事务管理局"</f>
        <v>单位名称：德钦县机关事务管理局</v>
      </c>
      <c r="B3" s="88" t="s">
        <v>531</v>
      </c>
      <c r="C3" s="194"/>
      <c r="D3" s="196"/>
      <c r="E3" s="196"/>
      <c r="F3" s="193" t="s">
        <v>2</v>
      </c>
    </row>
    <row r="4" ht="19.5" customHeight="1" spans="1:6">
      <c r="A4" s="201" t="s">
        <v>181</v>
      </c>
      <c r="B4" s="202" t="s">
        <v>75</v>
      </c>
      <c r="C4" s="203" t="s">
        <v>76</v>
      </c>
      <c r="D4" s="95" t="s">
        <v>532</v>
      </c>
      <c r="E4" s="95"/>
      <c r="F4" s="96"/>
    </row>
    <row r="5" ht="18.75" customHeight="1" spans="1:6">
      <c r="A5" s="204"/>
      <c r="B5" s="205"/>
      <c r="C5" s="188"/>
      <c r="D5" s="187" t="s">
        <v>57</v>
      </c>
      <c r="E5" s="187" t="s">
        <v>77</v>
      </c>
      <c r="F5" s="187" t="s">
        <v>78</v>
      </c>
    </row>
    <row r="6" ht="18.75" customHeight="1" spans="1:6">
      <c r="A6" s="204">
        <v>1</v>
      </c>
      <c r="B6" s="206" t="s">
        <v>153</v>
      </c>
      <c r="C6" s="188">
        <v>3</v>
      </c>
      <c r="D6" s="187">
        <v>4</v>
      </c>
      <c r="E6" s="187">
        <v>5</v>
      </c>
      <c r="F6" s="187">
        <v>6</v>
      </c>
    </row>
    <row r="7" ht="22.5" customHeight="1" spans="1:6">
      <c r="A7" s="207"/>
      <c r="B7" s="167"/>
      <c r="C7" s="167"/>
      <c r="D7" s="169"/>
      <c r="E7" s="208"/>
      <c r="F7" s="208"/>
    </row>
    <row r="8" ht="22.5" customHeight="1" spans="1:6">
      <c r="A8" s="207"/>
      <c r="B8" s="167"/>
      <c r="C8" s="167"/>
      <c r="D8" s="169"/>
      <c r="E8" s="208"/>
      <c r="F8" s="208"/>
    </row>
    <row r="9" ht="22.5" customHeight="1" spans="1:6">
      <c r="A9" s="209" t="s">
        <v>109</v>
      </c>
      <c r="B9" s="210" t="s">
        <v>109</v>
      </c>
      <c r="C9" s="211" t="s">
        <v>109</v>
      </c>
      <c r="D9" s="212"/>
      <c r="E9" s="213"/>
      <c r="F9" s="213"/>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3"/>
  <sheetViews>
    <sheetView showZeros="0" tabSelected="1" topLeftCell="J1" workbookViewId="0">
      <selection activeCell="A1" sqref="A1"/>
    </sheetView>
  </sheetViews>
  <sheetFormatPr defaultColWidth="10.7083333333333" defaultRowHeight="14.25" customHeight="1"/>
  <cols>
    <col min="1" max="1" width="45.7083333333333" customWidth="1"/>
    <col min="2" max="2" width="25.2833333333333" customWidth="1"/>
    <col min="3" max="3" width="41.1416666666667" customWidth="1"/>
    <col min="4" max="4" width="9" customWidth="1"/>
    <col min="5" max="5" width="12" customWidth="1"/>
    <col min="6" max="17" width="19.2833333333333" customWidth="1"/>
  </cols>
  <sheetData>
    <row r="1" ht="15.75" customHeight="1" spans="1:17">
      <c r="A1" s="84"/>
      <c r="B1" s="84"/>
      <c r="C1" s="84"/>
      <c r="D1" s="84"/>
      <c r="E1" s="84"/>
      <c r="F1" s="84"/>
      <c r="G1" s="84"/>
      <c r="H1" s="84"/>
      <c r="I1" s="84"/>
      <c r="J1" s="84"/>
      <c r="O1" s="138"/>
      <c r="P1" s="138"/>
      <c r="Q1" s="118" t="s">
        <v>533</v>
      </c>
    </row>
    <row r="2" ht="35.25" customHeight="1" spans="1:17">
      <c r="A2" s="119" t="s">
        <v>534</v>
      </c>
      <c r="B2" s="87"/>
      <c r="C2" s="87"/>
      <c r="D2" s="87"/>
      <c r="E2" s="87"/>
      <c r="F2" s="87"/>
      <c r="G2" s="87"/>
      <c r="H2" s="87"/>
      <c r="I2" s="87"/>
      <c r="J2" s="87"/>
      <c r="K2" s="141"/>
      <c r="L2" s="87"/>
      <c r="M2" s="87"/>
      <c r="N2" s="87"/>
      <c r="O2" s="141"/>
      <c r="P2" s="141"/>
      <c r="Q2" s="87"/>
    </row>
    <row r="3" ht="18.75" customHeight="1" spans="1:17">
      <c r="A3" s="120" t="str">
        <f>"单位名称："&amp;"德钦县机关事务管理局"</f>
        <v>单位名称：德钦县机关事务管理局</v>
      </c>
      <c r="B3" s="90"/>
      <c r="C3" s="90"/>
      <c r="D3" s="90"/>
      <c r="E3" s="90"/>
      <c r="F3" s="90"/>
      <c r="G3" s="90"/>
      <c r="H3" s="90"/>
      <c r="I3" s="90"/>
      <c r="J3" s="90"/>
      <c r="O3" s="177"/>
      <c r="P3" s="177"/>
      <c r="Q3" s="193" t="s">
        <v>172</v>
      </c>
    </row>
    <row r="4" ht="15.75" customHeight="1" spans="1:17">
      <c r="A4" s="93" t="s">
        <v>535</v>
      </c>
      <c r="B4" s="159" t="s">
        <v>536</v>
      </c>
      <c r="C4" s="159" t="s">
        <v>537</v>
      </c>
      <c r="D4" s="159" t="s">
        <v>538</v>
      </c>
      <c r="E4" s="159" t="s">
        <v>539</v>
      </c>
      <c r="F4" s="159" t="s">
        <v>540</v>
      </c>
      <c r="G4" s="124" t="s">
        <v>188</v>
      </c>
      <c r="H4" s="124"/>
      <c r="I4" s="124"/>
      <c r="J4" s="124"/>
      <c r="K4" s="146"/>
      <c r="L4" s="124"/>
      <c r="M4" s="124"/>
      <c r="N4" s="124"/>
      <c r="O4" s="179"/>
      <c r="P4" s="146"/>
      <c r="Q4" s="125"/>
    </row>
    <row r="5" ht="17.25" customHeight="1" spans="1:17">
      <c r="A5" s="98"/>
      <c r="B5" s="161"/>
      <c r="C5" s="161"/>
      <c r="D5" s="161"/>
      <c r="E5" s="161"/>
      <c r="F5" s="161"/>
      <c r="G5" s="161" t="s">
        <v>57</v>
      </c>
      <c r="H5" s="161" t="s">
        <v>60</v>
      </c>
      <c r="I5" s="161" t="s">
        <v>541</v>
      </c>
      <c r="J5" s="161" t="s">
        <v>542</v>
      </c>
      <c r="K5" s="190" t="s">
        <v>543</v>
      </c>
      <c r="L5" s="180" t="s">
        <v>80</v>
      </c>
      <c r="M5" s="180"/>
      <c r="N5" s="180"/>
      <c r="O5" s="191"/>
      <c r="P5" s="192"/>
      <c r="Q5" s="163"/>
    </row>
    <row r="6" ht="54" customHeight="1" spans="1:17">
      <c r="A6" s="100"/>
      <c r="B6" s="163"/>
      <c r="C6" s="163"/>
      <c r="D6" s="163"/>
      <c r="E6" s="163"/>
      <c r="F6" s="163"/>
      <c r="G6" s="163"/>
      <c r="H6" s="163" t="s">
        <v>59</v>
      </c>
      <c r="I6" s="163"/>
      <c r="J6" s="163"/>
      <c r="K6" s="164"/>
      <c r="L6" s="163" t="s">
        <v>59</v>
      </c>
      <c r="M6" s="163" t="s">
        <v>66</v>
      </c>
      <c r="N6" s="163" t="s">
        <v>197</v>
      </c>
      <c r="O6" s="183" t="s">
        <v>68</v>
      </c>
      <c r="P6" s="164" t="s">
        <v>69</v>
      </c>
      <c r="Q6" s="163" t="s">
        <v>70</v>
      </c>
    </row>
    <row r="7" ht="19.5" customHeight="1" spans="1:17">
      <c r="A7" s="111">
        <v>1</v>
      </c>
      <c r="B7" s="187">
        <v>2</v>
      </c>
      <c r="C7" s="187">
        <v>3</v>
      </c>
      <c r="D7" s="187">
        <v>4</v>
      </c>
      <c r="E7" s="187">
        <v>5</v>
      </c>
      <c r="F7" s="187">
        <v>6</v>
      </c>
      <c r="G7" s="188">
        <v>7</v>
      </c>
      <c r="H7" s="188">
        <v>8</v>
      </c>
      <c r="I7" s="188">
        <v>9</v>
      </c>
      <c r="J7" s="188">
        <v>10</v>
      </c>
      <c r="K7" s="188">
        <v>11</v>
      </c>
      <c r="L7" s="188">
        <v>12</v>
      </c>
      <c r="M7" s="188">
        <v>13</v>
      </c>
      <c r="N7" s="188">
        <v>14</v>
      </c>
      <c r="O7" s="188">
        <v>15</v>
      </c>
      <c r="P7" s="188">
        <v>16</v>
      </c>
      <c r="Q7" s="188">
        <v>17</v>
      </c>
    </row>
    <row r="8" ht="22.5" customHeight="1" spans="1:17">
      <c r="A8" s="82" t="s">
        <v>72</v>
      </c>
      <c r="B8" s="166"/>
      <c r="C8" s="166"/>
      <c r="D8" s="166"/>
      <c r="E8" s="189"/>
      <c r="F8" s="169"/>
      <c r="G8" s="169"/>
      <c r="H8" s="169"/>
      <c r="I8" s="169"/>
      <c r="J8" s="169"/>
      <c r="K8" s="169"/>
      <c r="L8" s="169"/>
      <c r="M8" s="169"/>
      <c r="N8" s="169"/>
      <c r="O8" s="184"/>
      <c r="P8" s="169"/>
      <c r="Q8" s="169"/>
    </row>
    <row r="9" ht="22.5" customHeight="1" spans="1:17">
      <c r="A9" s="82" t="str">
        <f t="shared" ref="A9:A11" si="0">"    "&amp;"公务用车运行维护费"</f>
        <v>    公务用车运行维护费</v>
      </c>
      <c r="B9" s="166" t="s">
        <v>544</v>
      </c>
      <c r="C9" s="166" t="s">
        <v>545</v>
      </c>
      <c r="D9" s="166" t="s">
        <v>546</v>
      </c>
      <c r="E9" s="189">
        <v>1</v>
      </c>
      <c r="F9" s="169"/>
      <c r="G9" s="169">
        <v>50000</v>
      </c>
      <c r="H9" s="169">
        <v>50000</v>
      </c>
      <c r="I9" s="169"/>
      <c r="J9" s="169"/>
      <c r="K9" s="169"/>
      <c r="L9" s="169"/>
      <c r="M9" s="169"/>
      <c r="N9" s="169"/>
      <c r="O9" s="184"/>
      <c r="P9" s="169"/>
      <c r="Q9" s="169"/>
    </row>
    <row r="10" ht="22.5" customHeight="1" spans="1:17">
      <c r="A10" s="82" t="str">
        <f t="shared" si="0"/>
        <v>    公务用车运行维护费</v>
      </c>
      <c r="B10" s="166" t="s">
        <v>547</v>
      </c>
      <c r="C10" s="166" t="s">
        <v>548</v>
      </c>
      <c r="D10" s="166" t="s">
        <v>546</v>
      </c>
      <c r="E10" s="189">
        <v>1</v>
      </c>
      <c r="F10" s="169"/>
      <c r="G10" s="169">
        <v>100000</v>
      </c>
      <c r="H10" s="169">
        <v>100000</v>
      </c>
      <c r="I10" s="169"/>
      <c r="J10" s="169"/>
      <c r="K10" s="169"/>
      <c r="L10" s="169"/>
      <c r="M10" s="169"/>
      <c r="N10" s="169"/>
      <c r="O10" s="184"/>
      <c r="P10" s="169"/>
      <c r="Q10" s="169"/>
    </row>
    <row r="11" ht="22.5" customHeight="1" spans="1:17">
      <c r="A11" s="82" t="str">
        <f t="shared" si="0"/>
        <v>    公务用车运行维护费</v>
      </c>
      <c r="B11" s="166" t="s">
        <v>547</v>
      </c>
      <c r="C11" s="166" t="s">
        <v>549</v>
      </c>
      <c r="D11" s="166" t="s">
        <v>546</v>
      </c>
      <c r="E11" s="189">
        <v>1</v>
      </c>
      <c r="F11" s="169"/>
      <c r="G11" s="169">
        <v>100000</v>
      </c>
      <c r="H11" s="169">
        <v>100000</v>
      </c>
      <c r="I11" s="169"/>
      <c r="J11" s="169"/>
      <c r="K11" s="169"/>
      <c r="L11" s="169"/>
      <c r="M11" s="169"/>
      <c r="N11" s="169"/>
      <c r="O11" s="184"/>
      <c r="P11" s="169"/>
      <c r="Q11" s="169"/>
    </row>
    <row r="12" ht="22.5" customHeight="1" spans="1:17">
      <c r="A12" s="82" t="str">
        <f>"    "&amp;"机关后勤购买社会化服务资金"</f>
        <v>    机关后勤购买社会化服务资金</v>
      </c>
      <c r="B12" s="166" t="s">
        <v>550</v>
      </c>
      <c r="C12" s="166" t="s">
        <v>551</v>
      </c>
      <c r="D12" s="166" t="s">
        <v>470</v>
      </c>
      <c r="E12" s="189">
        <v>1</v>
      </c>
      <c r="F12" s="169"/>
      <c r="G12" s="169">
        <v>2000000</v>
      </c>
      <c r="H12" s="169">
        <v>2000000</v>
      </c>
      <c r="I12" s="169"/>
      <c r="J12" s="169"/>
      <c r="K12" s="169"/>
      <c r="L12" s="169"/>
      <c r="M12" s="169"/>
      <c r="N12" s="169"/>
      <c r="O12" s="184"/>
      <c r="P12" s="169"/>
      <c r="Q12" s="169"/>
    </row>
    <row r="13" ht="22.5" customHeight="1" spans="1:17">
      <c r="A13" s="57" t="s">
        <v>109</v>
      </c>
      <c r="B13" s="170"/>
      <c r="C13" s="170"/>
      <c r="D13" s="170"/>
      <c r="E13" s="189"/>
      <c r="F13" s="169"/>
      <c r="G13" s="169">
        <v>2250000</v>
      </c>
      <c r="H13" s="169">
        <v>2250000</v>
      </c>
      <c r="I13" s="169"/>
      <c r="J13" s="169"/>
      <c r="K13" s="169"/>
      <c r="L13" s="169"/>
      <c r="M13" s="169"/>
      <c r="N13" s="169"/>
      <c r="O13" s="184"/>
      <c r="P13" s="169"/>
      <c r="Q13" s="169"/>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tabSelected="1" workbookViewId="0">
      <selection activeCell="A1" sqref="A1"/>
    </sheetView>
  </sheetViews>
  <sheetFormatPr defaultColWidth="10.7083333333333" defaultRowHeight="14.25" customHeight="1"/>
  <cols>
    <col min="1" max="1" width="36.7083333333333" customWidth="1"/>
    <col min="2" max="6" width="25.575" customWidth="1"/>
    <col min="7" max="17" width="22.1416666666667" customWidth="1"/>
  </cols>
  <sheetData>
    <row r="1" ht="13.5" customHeight="1" spans="1:17">
      <c r="A1" s="155"/>
      <c r="B1" s="155"/>
      <c r="C1" s="156"/>
      <c r="D1" s="156"/>
      <c r="E1" s="156"/>
      <c r="F1" s="155"/>
      <c r="G1" s="155"/>
      <c r="H1" s="155"/>
      <c r="I1" s="155"/>
      <c r="J1" s="155"/>
      <c r="K1" s="173"/>
      <c r="L1" s="174"/>
      <c r="M1" s="174"/>
      <c r="N1" s="174"/>
      <c r="O1" s="138"/>
      <c r="P1" s="175"/>
      <c r="Q1" s="185" t="s">
        <v>552</v>
      </c>
    </row>
    <row r="2" ht="34.5" customHeight="1" spans="1:17">
      <c r="A2" s="119" t="s">
        <v>553</v>
      </c>
      <c r="B2" s="157"/>
      <c r="C2" s="141"/>
      <c r="D2" s="141"/>
      <c r="E2" s="141"/>
      <c r="F2" s="157"/>
      <c r="G2" s="157"/>
      <c r="H2" s="157"/>
      <c r="I2" s="157"/>
      <c r="J2" s="157"/>
      <c r="K2" s="176"/>
      <c r="L2" s="157"/>
      <c r="M2" s="157"/>
      <c r="N2" s="157"/>
      <c r="O2" s="141"/>
      <c r="P2" s="176"/>
      <c r="Q2" s="157"/>
    </row>
    <row r="3" ht="18.75" customHeight="1" spans="1:17">
      <c r="A3" s="142" t="str">
        <f>"单位名称："&amp;"德钦县机关事务管理局"</f>
        <v>单位名称：德钦县机关事务管理局</v>
      </c>
      <c r="B3" s="143"/>
      <c r="C3" s="158"/>
      <c r="D3" s="158"/>
      <c r="E3" s="158"/>
      <c r="F3" s="143"/>
      <c r="G3" s="143"/>
      <c r="H3" s="143"/>
      <c r="I3" s="143"/>
      <c r="J3" s="143"/>
      <c r="K3" s="173"/>
      <c r="L3" s="174"/>
      <c r="M3" s="174"/>
      <c r="N3" s="174"/>
      <c r="O3" s="177"/>
      <c r="P3" s="178"/>
      <c r="Q3" s="186" t="s">
        <v>172</v>
      </c>
    </row>
    <row r="4" ht="18.75" customHeight="1" spans="1:17">
      <c r="A4" s="93" t="s">
        <v>535</v>
      </c>
      <c r="B4" s="159" t="s">
        <v>554</v>
      </c>
      <c r="C4" s="160" t="s">
        <v>555</v>
      </c>
      <c r="D4" s="160" t="s">
        <v>556</v>
      </c>
      <c r="E4" s="160" t="s">
        <v>557</v>
      </c>
      <c r="F4" s="159" t="s">
        <v>558</v>
      </c>
      <c r="G4" s="124" t="s">
        <v>188</v>
      </c>
      <c r="H4" s="124"/>
      <c r="I4" s="124"/>
      <c r="J4" s="124"/>
      <c r="K4" s="146"/>
      <c r="L4" s="124"/>
      <c r="M4" s="124"/>
      <c r="N4" s="124"/>
      <c r="O4" s="179"/>
      <c r="P4" s="146"/>
      <c r="Q4" s="125"/>
    </row>
    <row r="5" ht="17.25" customHeight="1" spans="1:17">
      <c r="A5" s="98"/>
      <c r="B5" s="161"/>
      <c r="C5" s="162"/>
      <c r="D5" s="162"/>
      <c r="E5" s="162"/>
      <c r="F5" s="161"/>
      <c r="G5" s="161" t="s">
        <v>57</v>
      </c>
      <c r="H5" s="161" t="s">
        <v>60</v>
      </c>
      <c r="I5" s="161" t="s">
        <v>541</v>
      </c>
      <c r="J5" s="161" t="s">
        <v>542</v>
      </c>
      <c r="K5" s="162" t="s">
        <v>543</v>
      </c>
      <c r="L5" s="180" t="s">
        <v>80</v>
      </c>
      <c r="M5" s="180"/>
      <c r="N5" s="180"/>
      <c r="O5" s="181"/>
      <c r="P5" s="182"/>
      <c r="Q5" s="163"/>
    </row>
    <row r="6" ht="54" customHeight="1" spans="1:17">
      <c r="A6" s="100"/>
      <c r="B6" s="163"/>
      <c r="C6" s="164"/>
      <c r="D6" s="164"/>
      <c r="E6" s="164"/>
      <c r="F6" s="163"/>
      <c r="G6" s="163"/>
      <c r="H6" s="163"/>
      <c r="I6" s="163"/>
      <c r="J6" s="163"/>
      <c r="K6" s="164"/>
      <c r="L6" s="163" t="s">
        <v>59</v>
      </c>
      <c r="M6" s="163" t="s">
        <v>66</v>
      </c>
      <c r="N6" s="163" t="s">
        <v>197</v>
      </c>
      <c r="O6" s="183" t="s">
        <v>68</v>
      </c>
      <c r="P6" s="164" t="s">
        <v>69</v>
      </c>
      <c r="Q6" s="163" t="s">
        <v>70</v>
      </c>
    </row>
    <row r="7" ht="19.5" customHeight="1" spans="1:17">
      <c r="A7" s="165">
        <v>1</v>
      </c>
      <c r="B7" s="165">
        <v>2</v>
      </c>
      <c r="C7" s="165">
        <v>3</v>
      </c>
      <c r="D7" s="165">
        <v>4</v>
      </c>
      <c r="E7" s="165">
        <v>5</v>
      </c>
      <c r="F7" s="165">
        <v>6</v>
      </c>
      <c r="G7" s="165">
        <v>7</v>
      </c>
      <c r="H7" s="165">
        <v>8</v>
      </c>
      <c r="I7" s="165">
        <v>9</v>
      </c>
      <c r="J7" s="165">
        <v>10</v>
      </c>
      <c r="K7" s="165">
        <v>11</v>
      </c>
      <c r="L7" s="165">
        <v>12</v>
      </c>
      <c r="M7" s="165">
        <v>13</v>
      </c>
      <c r="N7" s="165">
        <v>14</v>
      </c>
      <c r="O7" s="165">
        <v>15</v>
      </c>
      <c r="P7" s="165">
        <v>16</v>
      </c>
      <c r="Q7" s="165">
        <v>17</v>
      </c>
    </row>
    <row r="8" ht="22.5" customHeight="1" spans="1:17">
      <c r="A8" s="82" t="s">
        <v>72</v>
      </c>
      <c r="B8" s="166"/>
      <c r="C8" s="167"/>
      <c r="D8" s="168"/>
      <c r="E8" s="168"/>
      <c r="F8" s="166"/>
      <c r="G8" s="169"/>
      <c r="H8" s="169"/>
      <c r="I8" s="169"/>
      <c r="J8" s="169"/>
      <c r="K8" s="169"/>
      <c r="L8" s="169"/>
      <c r="M8" s="169"/>
      <c r="N8" s="169"/>
      <c r="O8" s="184"/>
      <c r="P8" s="169"/>
      <c r="Q8" s="169"/>
    </row>
    <row r="9" ht="22.5" customHeight="1" spans="1:17">
      <c r="A9" s="82" t="str">
        <f>"    "&amp;"机关后勤购买社会化服务资金"</f>
        <v>    机关后勤购买社会化服务资金</v>
      </c>
      <c r="B9" s="166" t="s">
        <v>559</v>
      </c>
      <c r="C9" s="167" t="s">
        <v>560</v>
      </c>
      <c r="D9" s="167" t="s">
        <v>561</v>
      </c>
      <c r="E9" s="167" t="s">
        <v>562</v>
      </c>
      <c r="F9" s="166" t="s">
        <v>563</v>
      </c>
      <c r="G9" s="169">
        <v>2000000</v>
      </c>
      <c r="H9" s="169">
        <v>2000000</v>
      </c>
      <c r="I9" s="169"/>
      <c r="J9" s="169"/>
      <c r="K9" s="169"/>
      <c r="L9" s="169"/>
      <c r="M9" s="169"/>
      <c r="N9" s="169"/>
      <c r="O9" s="184"/>
      <c r="P9" s="169"/>
      <c r="Q9" s="169"/>
    </row>
    <row r="10" ht="22.5" customHeight="1" spans="1:17">
      <c r="A10" s="57" t="s">
        <v>109</v>
      </c>
      <c r="B10" s="170"/>
      <c r="C10" s="171"/>
      <c r="D10" s="171"/>
      <c r="E10" s="171"/>
      <c r="F10" s="172"/>
      <c r="G10" s="169">
        <v>2000000</v>
      </c>
      <c r="H10" s="169">
        <v>2000000</v>
      </c>
      <c r="I10" s="169"/>
      <c r="J10" s="169"/>
      <c r="K10" s="169"/>
      <c r="L10" s="169"/>
      <c r="M10" s="169"/>
      <c r="N10" s="169"/>
      <c r="O10" s="184"/>
      <c r="P10" s="169"/>
      <c r="Q10" s="169"/>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tabSelected="1" workbookViewId="0">
      <selection activeCell="A1" sqref="A1"/>
    </sheetView>
  </sheetViews>
  <sheetFormatPr defaultColWidth="10.7083333333333" defaultRowHeight="14.25" customHeight="1" outlineLevelCol="7"/>
  <cols>
    <col min="1" max="1" width="44" customWidth="1"/>
    <col min="2" max="4" width="20.575" customWidth="1"/>
    <col min="5" max="8" width="21.1416666666667" customWidth="1"/>
  </cols>
  <sheetData>
    <row r="1" ht="19.5" customHeight="1" spans="1:8">
      <c r="A1" s="84"/>
      <c r="B1" s="84"/>
      <c r="C1" s="84"/>
      <c r="D1" s="139"/>
      <c r="H1" s="140" t="s">
        <v>564</v>
      </c>
    </row>
    <row r="2" ht="48" customHeight="1" spans="1:8">
      <c r="A2" s="119" t="s">
        <v>565</v>
      </c>
      <c r="B2" s="87"/>
      <c r="C2" s="87"/>
      <c r="D2" s="87"/>
      <c r="E2" s="141"/>
      <c r="F2" s="141"/>
      <c r="G2" s="141"/>
      <c r="H2" s="141"/>
    </row>
    <row r="3" ht="18" customHeight="1" spans="1:8">
      <c r="A3" s="142" t="str">
        <f>"单位名称："&amp;"德钦县机关事务管理局"</f>
        <v>单位名称：德钦县机关事务管理局</v>
      </c>
      <c r="B3" s="143"/>
      <c r="C3" s="143"/>
      <c r="D3" s="144"/>
      <c r="H3" s="145" t="s">
        <v>172</v>
      </c>
    </row>
    <row r="4" ht="19.5" customHeight="1" spans="1:8">
      <c r="A4" s="109" t="s">
        <v>566</v>
      </c>
      <c r="B4" s="94" t="s">
        <v>188</v>
      </c>
      <c r="C4" s="95"/>
      <c r="D4" s="96"/>
      <c r="E4" s="146" t="s">
        <v>567</v>
      </c>
      <c r="F4" s="146"/>
      <c r="G4" s="146"/>
      <c r="H4" s="147"/>
    </row>
    <row r="5" ht="40.5" customHeight="1" spans="1:8">
      <c r="A5" s="111"/>
      <c r="B5" s="110" t="s">
        <v>57</v>
      </c>
      <c r="C5" s="93" t="s">
        <v>60</v>
      </c>
      <c r="D5" s="148" t="s">
        <v>568</v>
      </c>
      <c r="E5" s="149" t="s">
        <v>569</v>
      </c>
      <c r="F5" s="149" t="s">
        <v>570</v>
      </c>
      <c r="G5" s="149" t="s">
        <v>571</v>
      </c>
      <c r="H5" s="149" t="s">
        <v>572</v>
      </c>
    </row>
    <row r="6" ht="19.5" customHeight="1" spans="1:8">
      <c r="A6" s="150">
        <v>1</v>
      </c>
      <c r="B6" s="150">
        <v>2</v>
      </c>
      <c r="C6" s="150">
        <v>3</v>
      </c>
      <c r="D6" s="151">
        <v>4</v>
      </c>
      <c r="E6" s="151">
        <v>5</v>
      </c>
      <c r="F6" s="151">
        <v>6</v>
      </c>
      <c r="G6" s="151">
        <v>7</v>
      </c>
      <c r="H6" s="150">
        <v>8</v>
      </c>
    </row>
    <row r="7" ht="22.5" customHeight="1" spans="1:8">
      <c r="A7" s="152"/>
      <c r="B7" s="153"/>
      <c r="C7" s="153"/>
      <c r="D7" s="154"/>
      <c r="E7" s="153"/>
      <c r="F7" s="153"/>
      <c r="G7" s="153"/>
      <c r="H7" s="153"/>
    </row>
    <row r="8" ht="22.5" customHeight="1" spans="1:8">
      <c r="A8" s="152"/>
      <c r="B8" s="153"/>
      <c r="C8" s="153"/>
      <c r="D8" s="154"/>
      <c r="E8" s="153"/>
      <c r="F8" s="153"/>
      <c r="G8" s="153"/>
      <c r="H8" s="153"/>
    </row>
    <row r="9" ht="22.5" customHeight="1" spans="1:8">
      <c r="A9" s="21" t="s">
        <v>57</v>
      </c>
      <c r="B9" s="153"/>
      <c r="C9" s="153"/>
      <c r="D9" s="154"/>
      <c r="E9" s="153"/>
      <c r="F9" s="153"/>
      <c r="G9" s="153"/>
      <c r="H9" s="153"/>
    </row>
  </sheetData>
  <mergeCells count="5">
    <mergeCell ref="A2:H2"/>
    <mergeCell ref="A3:D3"/>
    <mergeCell ref="B4:D4"/>
    <mergeCell ref="E4:H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
  <sheetViews>
    <sheetView showZeros="0" tabSelected="1" workbookViewId="0">
      <selection activeCell="A1" sqref="A1"/>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9.5" customHeight="1" spans="10:10">
      <c r="J1" s="138" t="s">
        <v>573</v>
      </c>
    </row>
    <row r="2" ht="36" customHeight="1" spans="1:10">
      <c r="A2" s="86" t="s">
        <v>574</v>
      </c>
      <c r="B2" s="87"/>
      <c r="C2" s="87"/>
      <c r="D2" s="87"/>
      <c r="E2" s="87"/>
      <c r="F2" s="133"/>
      <c r="G2" s="87"/>
      <c r="H2" s="133"/>
      <c r="I2" s="133"/>
      <c r="J2" s="87"/>
    </row>
    <row r="3" ht="17.25" customHeight="1" spans="1:2">
      <c r="A3" s="134" t="str">
        <f>"单位名称："&amp;"德钦县机关事务管理局"</f>
        <v>单位名称：德钦县机关事务管理局</v>
      </c>
      <c r="B3" s="135"/>
    </row>
    <row r="4" ht="44.25" customHeight="1" spans="1:10">
      <c r="A4" s="126" t="s">
        <v>309</v>
      </c>
      <c r="B4" s="126" t="s">
        <v>310</v>
      </c>
      <c r="C4" s="126" t="s">
        <v>311</v>
      </c>
      <c r="D4" s="126" t="s">
        <v>312</v>
      </c>
      <c r="E4" s="126" t="s">
        <v>313</v>
      </c>
      <c r="F4" s="136" t="s">
        <v>314</v>
      </c>
      <c r="G4" s="126" t="s">
        <v>315</v>
      </c>
      <c r="H4" s="136" t="s">
        <v>316</v>
      </c>
      <c r="I4" s="136" t="s">
        <v>317</v>
      </c>
      <c r="J4" s="126" t="s">
        <v>318</v>
      </c>
    </row>
    <row r="5" ht="19.5" customHeight="1" spans="1:10">
      <c r="A5" s="126">
        <v>1</v>
      </c>
      <c r="B5" s="126">
        <v>2</v>
      </c>
      <c r="C5" s="126">
        <v>3</v>
      </c>
      <c r="D5" s="126">
        <v>4</v>
      </c>
      <c r="E5" s="126">
        <v>5</v>
      </c>
      <c r="F5" s="136">
        <v>6</v>
      </c>
      <c r="G5" s="126">
        <v>7</v>
      </c>
      <c r="H5" s="136">
        <v>8</v>
      </c>
      <c r="I5" s="136">
        <v>9</v>
      </c>
      <c r="J5" s="126">
        <v>10</v>
      </c>
    </row>
    <row r="6" ht="22.5" customHeight="1" spans="1:10">
      <c r="A6" s="72"/>
      <c r="B6" s="79"/>
      <c r="C6" s="79"/>
      <c r="D6" s="79"/>
      <c r="E6" s="46"/>
      <c r="F6" s="137"/>
      <c r="G6" s="46"/>
      <c r="H6" s="137"/>
      <c r="I6" s="137"/>
      <c r="J6" s="46"/>
    </row>
    <row r="7" ht="22.5" customHeight="1" spans="1:10">
      <c r="A7" s="72"/>
      <c r="B7" s="72"/>
      <c r="C7" s="72" t="s">
        <v>575</v>
      </c>
      <c r="D7" s="72" t="s">
        <v>575</v>
      </c>
      <c r="E7" s="72" t="s">
        <v>575</v>
      </c>
      <c r="F7" s="71" t="s">
        <v>575</v>
      </c>
      <c r="G7" s="72" t="s">
        <v>575</v>
      </c>
      <c r="H7" s="72" t="s">
        <v>575</v>
      </c>
      <c r="I7" s="72" t="s">
        <v>575</v>
      </c>
      <c r="J7" s="72" t="s">
        <v>575</v>
      </c>
    </row>
    <row r="8" ht="22.5" customHeight="1" spans="1:10">
      <c r="A8" s="72"/>
      <c r="B8" s="72"/>
      <c r="C8" s="72"/>
      <c r="D8" s="72"/>
      <c r="E8" s="72"/>
      <c r="F8" s="71"/>
      <c r="G8" s="72"/>
      <c r="H8" s="72"/>
      <c r="I8" s="72"/>
      <c r="J8" s="72"/>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tabSelected="1" workbookViewId="0">
      <selection activeCell="A1" sqref="A1"/>
    </sheetView>
  </sheetViews>
  <sheetFormatPr defaultColWidth="10.7083333333333" defaultRowHeight="12" customHeight="1" outlineLevelRow="7" outlineLevelCol="7"/>
  <cols>
    <col min="1" max="1" width="33.85" customWidth="1"/>
    <col min="2" max="2" width="21.85" customWidth="1"/>
    <col min="3" max="3" width="29" customWidth="1"/>
    <col min="4" max="4" width="27.575" customWidth="1"/>
    <col min="5" max="5" width="20.85" customWidth="1"/>
    <col min="6" max="6" width="27.575" customWidth="1"/>
    <col min="7" max="7" width="29.2833333333333" customWidth="1"/>
    <col min="8" max="8" width="22" customWidth="1"/>
  </cols>
  <sheetData>
    <row r="1" ht="14.25" customHeight="1" spans="8:8">
      <c r="H1" s="118" t="s">
        <v>576</v>
      </c>
    </row>
    <row r="2" ht="34.5" customHeight="1" spans="1:8">
      <c r="A2" s="119" t="s">
        <v>577</v>
      </c>
      <c r="B2" s="87"/>
      <c r="C2" s="87"/>
      <c r="D2" s="87"/>
      <c r="E2" s="87"/>
      <c r="F2" s="87"/>
      <c r="G2" s="87"/>
      <c r="H2" s="87"/>
    </row>
    <row r="3" ht="19.5" customHeight="1" spans="1:8">
      <c r="A3" s="120" t="str">
        <f>"单位名称："&amp;"德钦县机关事务管理局"</f>
        <v>单位名称：德钦县机关事务管理局</v>
      </c>
      <c r="B3" s="89"/>
      <c r="C3" s="121"/>
      <c r="H3" s="122" t="s">
        <v>172</v>
      </c>
    </row>
    <row r="4" ht="18" customHeight="1" spans="1:8">
      <c r="A4" s="93" t="s">
        <v>181</v>
      </c>
      <c r="B4" s="93" t="s">
        <v>578</v>
      </c>
      <c r="C4" s="93" t="s">
        <v>579</v>
      </c>
      <c r="D4" s="93" t="s">
        <v>580</v>
      </c>
      <c r="E4" s="93" t="s">
        <v>581</v>
      </c>
      <c r="F4" s="123" t="s">
        <v>582</v>
      </c>
      <c r="G4" s="124"/>
      <c r="H4" s="125"/>
    </row>
    <row r="5" ht="18" customHeight="1" spans="1:8">
      <c r="A5" s="100"/>
      <c r="B5" s="100"/>
      <c r="C5" s="100"/>
      <c r="D5" s="100"/>
      <c r="E5" s="100"/>
      <c r="F5" s="126" t="s">
        <v>539</v>
      </c>
      <c r="G5" s="126" t="s">
        <v>583</v>
      </c>
      <c r="H5" s="126" t="s">
        <v>584</v>
      </c>
    </row>
    <row r="6" ht="21" customHeight="1" spans="1:8">
      <c r="A6" s="126">
        <v>1</v>
      </c>
      <c r="B6" s="126">
        <v>2</v>
      </c>
      <c r="C6" s="126">
        <v>3</v>
      </c>
      <c r="D6" s="126">
        <v>4</v>
      </c>
      <c r="E6" s="126">
        <v>5</v>
      </c>
      <c r="F6" s="126">
        <v>6</v>
      </c>
      <c r="G6" s="126">
        <v>7</v>
      </c>
      <c r="H6" s="126">
        <v>8</v>
      </c>
    </row>
    <row r="7" ht="22.5" customHeight="1" spans="1:8">
      <c r="A7" s="79"/>
      <c r="B7" s="79"/>
      <c r="C7" s="79"/>
      <c r="D7" s="79"/>
      <c r="E7" s="79"/>
      <c r="F7" s="127"/>
      <c r="G7" s="128"/>
      <c r="H7" s="129"/>
    </row>
    <row r="8" ht="22.5" customHeight="1" spans="1:8">
      <c r="A8" s="130" t="s">
        <v>57</v>
      </c>
      <c r="B8" s="131"/>
      <c r="C8" s="131"/>
      <c r="D8" s="131"/>
      <c r="E8" s="132"/>
      <c r="F8" s="117"/>
      <c r="G8" s="129"/>
      <c r="H8" s="129"/>
    </row>
  </sheetData>
  <mergeCells count="9">
    <mergeCell ref="A2:H2"/>
    <mergeCell ref="A3:C3"/>
    <mergeCell ref="F4:H4"/>
    <mergeCell ref="A8:E8"/>
    <mergeCell ref="A4:A5"/>
    <mergeCell ref="B4:B5"/>
    <mergeCell ref="C4:C5"/>
    <mergeCell ref="D4:D5"/>
    <mergeCell ref="E4:E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abSelected="1" topLeftCell="D1" workbookViewId="0">
      <selection activeCell="A1" sqref="A1"/>
    </sheetView>
  </sheetViews>
  <sheetFormatPr defaultColWidth="10.7083333333333" defaultRowHeight="14.25" customHeight="1"/>
  <cols>
    <col min="1" max="1" width="15.7083333333333" customWidth="1"/>
    <col min="2" max="3" width="27.85" customWidth="1"/>
    <col min="4" max="4" width="13" customWidth="1"/>
    <col min="5" max="5" width="20.7083333333333" customWidth="1"/>
    <col min="6" max="6" width="11.575" customWidth="1"/>
    <col min="7" max="7" width="20.7083333333333" customWidth="1"/>
    <col min="8" max="11" width="18" customWidth="1"/>
  </cols>
  <sheetData>
    <row r="1" ht="19.5" customHeight="1" spans="4:11">
      <c r="D1" s="83"/>
      <c r="E1" s="83"/>
      <c r="F1" s="83"/>
      <c r="G1" s="83"/>
      <c r="H1" s="84"/>
      <c r="I1" s="84"/>
      <c r="J1" s="84"/>
      <c r="K1" s="85" t="s">
        <v>585</v>
      </c>
    </row>
    <row r="2" ht="42.75" customHeight="1" spans="1:11">
      <c r="A2" s="86" t="s">
        <v>586</v>
      </c>
      <c r="B2" s="87"/>
      <c r="C2" s="87"/>
      <c r="D2" s="87"/>
      <c r="E2" s="87"/>
      <c r="F2" s="87"/>
      <c r="G2" s="87"/>
      <c r="H2" s="87"/>
      <c r="I2" s="87"/>
      <c r="J2" s="87"/>
      <c r="K2" s="87"/>
    </row>
    <row r="3" ht="19.5" customHeight="1" spans="1:11">
      <c r="A3" s="88" t="str">
        <f>"单位名称："&amp;"德钦县机关事务管理局"</f>
        <v>单位名称：德钦县机关事务管理局</v>
      </c>
      <c r="B3" s="89"/>
      <c r="C3" s="89"/>
      <c r="D3" s="89"/>
      <c r="E3" s="89"/>
      <c r="F3" s="89"/>
      <c r="G3" s="89"/>
      <c r="H3" s="90"/>
      <c r="I3" s="90"/>
      <c r="J3" s="90"/>
      <c r="K3" s="91" t="s">
        <v>172</v>
      </c>
    </row>
    <row r="4" ht="21.75" customHeight="1" spans="1:11">
      <c r="A4" s="92" t="s">
        <v>274</v>
      </c>
      <c r="B4" s="92" t="s">
        <v>183</v>
      </c>
      <c r="C4" s="92" t="s">
        <v>275</v>
      </c>
      <c r="D4" s="93" t="s">
        <v>184</v>
      </c>
      <c r="E4" s="93" t="s">
        <v>185</v>
      </c>
      <c r="F4" s="93" t="s">
        <v>276</v>
      </c>
      <c r="G4" s="93" t="s">
        <v>277</v>
      </c>
      <c r="H4" s="109" t="s">
        <v>57</v>
      </c>
      <c r="I4" s="94" t="s">
        <v>587</v>
      </c>
      <c r="J4" s="95"/>
      <c r="K4" s="96"/>
    </row>
    <row r="5" ht="21.75" customHeight="1" spans="1:11">
      <c r="A5" s="97"/>
      <c r="B5" s="97"/>
      <c r="C5" s="97"/>
      <c r="D5" s="98"/>
      <c r="E5" s="98"/>
      <c r="F5" s="98"/>
      <c r="G5" s="98"/>
      <c r="H5" s="110"/>
      <c r="I5" s="93" t="s">
        <v>60</v>
      </c>
      <c r="J5" s="93" t="s">
        <v>61</v>
      </c>
      <c r="K5" s="93" t="s">
        <v>62</v>
      </c>
    </row>
    <row r="6" ht="40.5" customHeight="1" spans="1:11">
      <c r="A6" s="99"/>
      <c r="B6" s="99"/>
      <c r="C6" s="99"/>
      <c r="D6" s="100"/>
      <c r="E6" s="100"/>
      <c r="F6" s="100"/>
      <c r="G6" s="100"/>
      <c r="H6" s="111"/>
      <c r="I6" s="100" t="s">
        <v>59</v>
      </c>
      <c r="J6" s="100"/>
      <c r="K6" s="100"/>
    </row>
    <row r="7" ht="19.5" customHeight="1" spans="1:11">
      <c r="A7" s="101">
        <v>1</v>
      </c>
      <c r="B7" s="101">
        <v>2</v>
      </c>
      <c r="C7" s="101">
        <v>3</v>
      </c>
      <c r="D7" s="101">
        <v>4</v>
      </c>
      <c r="E7" s="101">
        <v>5</v>
      </c>
      <c r="F7" s="101">
        <v>6</v>
      </c>
      <c r="G7" s="101">
        <v>7</v>
      </c>
      <c r="H7" s="101">
        <v>8</v>
      </c>
      <c r="I7" s="101">
        <v>9</v>
      </c>
      <c r="J7" s="102">
        <v>10</v>
      </c>
      <c r="K7" s="102">
        <v>11</v>
      </c>
    </row>
    <row r="8" ht="22.5" customHeight="1" spans="1:11">
      <c r="A8" s="112"/>
      <c r="B8" s="113"/>
      <c r="C8" s="113"/>
      <c r="D8" s="113"/>
      <c r="E8" s="113"/>
      <c r="F8" s="113"/>
      <c r="G8" s="113"/>
      <c r="H8" s="105"/>
      <c r="I8" s="105"/>
      <c r="J8" s="105"/>
      <c r="K8" s="117"/>
    </row>
    <row r="9" ht="22.5" customHeight="1" spans="1:11">
      <c r="A9" s="112"/>
      <c r="B9" s="113"/>
      <c r="C9" s="113"/>
      <c r="D9" s="113"/>
      <c r="E9" s="113"/>
      <c r="F9" s="113"/>
      <c r="G9" s="113"/>
      <c r="H9" s="105"/>
      <c r="I9" s="105"/>
      <c r="J9" s="105"/>
      <c r="K9" s="117"/>
    </row>
    <row r="10" ht="22.5" customHeight="1" spans="1:11">
      <c r="A10" s="114" t="s">
        <v>109</v>
      </c>
      <c r="B10" s="115"/>
      <c r="C10" s="115"/>
      <c r="D10" s="115"/>
      <c r="E10" s="115"/>
      <c r="F10" s="115"/>
      <c r="G10" s="116"/>
      <c r="H10" s="105"/>
      <c r="I10" s="105"/>
      <c r="J10" s="105"/>
      <c r="K10" s="117"/>
    </row>
  </sheetData>
  <mergeCells count="16">
    <mergeCell ref="A2:K2"/>
    <mergeCell ref="A3:G3"/>
    <mergeCell ref="I4:K4"/>
    <mergeCell ref="A8:B8"/>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7"/>
  <sheetViews>
    <sheetView showZeros="0" tabSelected="1" workbookViewId="0">
      <selection activeCell="A1" sqref="A1"/>
    </sheetView>
  </sheetViews>
  <sheetFormatPr defaultColWidth="10.7083333333333" defaultRowHeight="14.25" customHeight="1" outlineLevelCol="6"/>
  <cols>
    <col min="1" max="1" width="34.2833333333333" customWidth="1"/>
    <col min="2" max="2" width="27" customWidth="1"/>
    <col min="3" max="3" width="36.85" customWidth="1"/>
    <col min="4" max="4" width="23.85" customWidth="1"/>
    <col min="5" max="7" width="27.85" customWidth="1"/>
  </cols>
  <sheetData>
    <row r="1" ht="18.75" customHeight="1" spans="4:7">
      <c r="D1" s="83"/>
      <c r="E1" s="84"/>
      <c r="F1" s="84"/>
      <c r="G1" s="85" t="s">
        <v>588</v>
      </c>
    </row>
    <row r="2" ht="36.75" customHeight="1" spans="1:7">
      <c r="A2" s="86" t="s">
        <v>589</v>
      </c>
      <c r="B2" s="87"/>
      <c r="C2" s="87"/>
      <c r="D2" s="87"/>
      <c r="E2" s="87"/>
      <c r="F2" s="87"/>
      <c r="G2" s="87"/>
    </row>
    <row r="3" ht="22.5" customHeight="1" spans="1:7">
      <c r="A3" s="88" t="str">
        <f>"单位名称："&amp;"德钦县机关事务管理局"</f>
        <v>单位名称：德钦县机关事务管理局</v>
      </c>
      <c r="B3" s="89"/>
      <c r="C3" s="89"/>
      <c r="D3" s="89"/>
      <c r="E3" s="90"/>
      <c r="F3" s="90"/>
      <c r="G3" s="91" t="s">
        <v>172</v>
      </c>
    </row>
    <row r="4" ht="21.75" customHeight="1" spans="1:7">
      <c r="A4" s="92" t="s">
        <v>275</v>
      </c>
      <c r="B4" s="92" t="s">
        <v>274</v>
      </c>
      <c r="C4" s="92" t="s">
        <v>183</v>
      </c>
      <c r="D4" s="93" t="s">
        <v>590</v>
      </c>
      <c r="E4" s="94" t="s">
        <v>60</v>
      </c>
      <c r="F4" s="95"/>
      <c r="G4" s="96"/>
    </row>
    <row r="5" ht="21.75" customHeight="1" spans="1:7">
      <c r="A5" s="97"/>
      <c r="B5" s="97"/>
      <c r="C5" s="97"/>
      <c r="D5" s="98"/>
      <c r="E5" s="92" t="s">
        <v>591</v>
      </c>
      <c r="F5" s="92" t="s">
        <v>592</v>
      </c>
      <c r="G5" s="93" t="s">
        <v>593</v>
      </c>
    </row>
    <row r="6" ht="40.5" customHeight="1" spans="1:7">
      <c r="A6" s="99"/>
      <c r="B6" s="99"/>
      <c r="C6" s="99"/>
      <c r="D6" s="100"/>
      <c r="E6" s="99" t="s">
        <v>59</v>
      </c>
      <c r="F6" s="99"/>
      <c r="G6" s="100"/>
    </row>
    <row r="7" ht="19.5" customHeight="1" spans="1:7">
      <c r="A7" s="101">
        <v>1</v>
      </c>
      <c r="B7" s="101">
        <v>2</v>
      </c>
      <c r="C7" s="101">
        <v>3</v>
      </c>
      <c r="D7" s="101">
        <v>4</v>
      </c>
      <c r="E7" s="101">
        <v>8</v>
      </c>
      <c r="F7" s="101">
        <v>9</v>
      </c>
      <c r="G7" s="102">
        <v>10</v>
      </c>
    </row>
    <row r="8" ht="22.5" customHeight="1" spans="1:7">
      <c r="A8" s="103" t="s">
        <v>72</v>
      </c>
      <c r="B8" s="104"/>
      <c r="C8" s="104"/>
      <c r="D8" s="103"/>
      <c r="E8" s="105">
        <v>6280000</v>
      </c>
      <c r="F8" s="105">
        <v>250000</v>
      </c>
      <c r="G8" s="105"/>
    </row>
    <row r="9" ht="22.5" customHeight="1" spans="1:7">
      <c r="A9" s="103"/>
      <c r="B9" s="104" t="s">
        <v>594</v>
      </c>
      <c r="C9" s="104" t="s">
        <v>288</v>
      </c>
      <c r="D9" s="103" t="s">
        <v>595</v>
      </c>
      <c r="E9" s="105">
        <v>150000</v>
      </c>
      <c r="F9" s="105">
        <v>150000</v>
      </c>
      <c r="G9" s="105"/>
    </row>
    <row r="10" ht="22.5" customHeight="1" spans="1:7">
      <c r="A10" s="62"/>
      <c r="B10" s="104" t="s">
        <v>594</v>
      </c>
      <c r="C10" s="104" t="s">
        <v>283</v>
      </c>
      <c r="D10" s="103" t="s">
        <v>595</v>
      </c>
      <c r="E10" s="105">
        <v>2450000</v>
      </c>
      <c r="F10" s="105"/>
      <c r="G10" s="105"/>
    </row>
    <row r="11" ht="22.5" customHeight="1" spans="1:7">
      <c r="A11" s="62"/>
      <c r="B11" s="104" t="s">
        <v>594</v>
      </c>
      <c r="C11" s="104" t="s">
        <v>305</v>
      </c>
      <c r="D11" s="103" t="s">
        <v>595</v>
      </c>
      <c r="E11" s="105">
        <v>530000</v>
      </c>
      <c r="F11" s="105"/>
      <c r="G11" s="105"/>
    </row>
    <row r="12" ht="22.5" customHeight="1" spans="1:7">
      <c r="A12" s="62"/>
      <c r="B12" s="104" t="s">
        <v>594</v>
      </c>
      <c r="C12" s="104" t="s">
        <v>303</v>
      </c>
      <c r="D12" s="103" t="s">
        <v>595</v>
      </c>
      <c r="E12" s="105">
        <v>1000000</v>
      </c>
      <c r="F12" s="105"/>
      <c r="G12" s="105"/>
    </row>
    <row r="13" ht="22.5" customHeight="1" spans="1:7">
      <c r="A13" s="62"/>
      <c r="B13" s="104" t="s">
        <v>596</v>
      </c>
      <c r="C13" s="104" t="s">
        <v>299</v>
      </c>
      <c r="D13" s="103" t="s">
        <v>595</v>
      </c>
      <c r="E13" s="105">
        <v>50000</v>
      </c>
      <c r="F13" s="105">
        <v>50000</v>
      </c>
      <c r="G13" s="105"/>
    </row>
    <row r="14" ht="22.5" customHeight="1" spans="1:7">
      <c r="A14" s="62"/>
      <c r="B14" s="104" t="s">
        <v>596</v>
      </c>
      <c r="C14" s="104" t="s">
        <v>301</v>
      </c>
      <c r="D14" s="103" t="s">
        <v>595</v>
      </c>
      <c r="E14" s="105">
        <v>50000</v>
      </c>
      <c r="F14" s="105">
        <v>50000</v>
      </c>
      <c r="G14" s="105"/>
    </row>
    <row r="15" ht="22.5" customHeight="1" spans="1:7">
      <c r="A15" s="62"/>
      <c r="B15" s="104" t="s">
        <v>596</v>
      </c>
      <c r="C15" s="104" t="s">
        <v>280</v>
      </c>
      <c r="D15" s="103" t="s">
        <v>595</v>
      </c>
      <c r="E15" s="105">
        <v>50000</v>
      </c>
      <c r="F15" s="105"/>
      <c r="G15" s="105"/>
    </row>
    <row r="16" ht="22.5" customHeight="1" spans="1:7">
      <c r="A16" s="62"/>
      <c r="B16" s="104" t="s">
        <v>597</v>
      </c>
      <c r="C16" s="104" t="s">
        <v>294</v>
      </c>
      <c r="D16" s="103" t="s">
        <v>595</v>
      </c>
      <c r="E16" s="105">
        <v>2000000</v>
      </c>
      <c r="F16" s="105"/>
      <c r="G16" s="105"/>
    </row>
    <row r="17" ht="22.5" customHeight="1" spans="1:7">
      <c r="A17" s="106" t="s">
        <v>57</v>
      </c>
      <c r="B17" s="107" t="s">
        <v>575</v>
      </c>
      <c r="C17" s="107"/>
      <c r="D17" s="108"/>
      <c r="E17" s="105">
        <v>6280000</v>
      </c>
      <c r="F17" s="105">
        <v>250000</v>
      </c>
      <c r="G17" s="105"/>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34"/>
  <sheetViews>
    <sheetView showZeros="0" tabSelected="1" workbookViewId="0">
      <selection activeCell="A1" sqref="A1:J1"/>
    </sheetView>
  </sheetViews>
  <sheetFormatPr defaultColWidth="10" defaultRowHeight="14.25" customHeight="1"/>
  <cols>
    <col min="1" max="1" width="21.1416666666667" customWidth="1"/>
    <col min="2" max="2" width="27.2833333333333" customWidth="1"/>
    <col min="3" max="3" width="25.575" customWidth="1"/>
    <col min="4" max="4" width="18.1416666666667" customWidth="1"/>
    <col min="5" max="5" width="36.85" customWidth="1"/>
    <col min="6" max="6" width="18" customWidth="1"/>
    <col min="7" max="7" width="19.1416666666667" customWidth="1"/>
    <col min="8" max="8" width="34.575" customWidth="1"/>
    <col min="9" max="9" width="35.7083333333333" customWidth="1"/>
    <col min="10" max="10" width="27.85" customWidth="1"/>
  </cols>
  <sheetData>
    <row r="1" customHeight="1" spans="1:10">
      <c r="A1" s="33" t="s">
        <v>598</v>
      </c>
      <c r="B1" s="34"/>
      <c r="C1" s="34"/>
      <c r="D1" s="34"/>
      <c r="E1" s="34"/>
      <c r="F1" s="34"/>
      <c r="G1" s="34"/>
      <c r="H1" s="34"/>
      <c r="I1" s="34"/>
      <c r="J1" s="74"/>
    </row>
    <row r="2" ht="81" customHeight="1" spans="1:10">
      <c r="A2" s="35" t="s">
        <v>599</v>
      </c>
      <c r="B2" s="34"/>
      <c r="C2" s="34"/>
      <c r="D2" s="34"/>
      <c r="E2" s="34"/>
      <c r="F2" s="34"/>
      <c r="G2" s="34"/>
      <c r="H2" s="34"/>
      <c r="I2" s="34"/>
      <c r="J2" s="74"/>
    </row>
    <row r="3" ht="30" customHeight="1" spans="1:10">
      <c r="A3" s="36" t="s">
        <v>600</v>
      </c>
      <c r="B3" s="37" t="str">
        <f>"德钦县机关事务管理局"</f>
        <v>德钦县机关事务管理局</v>
      </c>
      <c r="C3" s="38"/>
      <c r="D3" s="38"/>
      <c r="E3" s="38"/>
      <c r="F3" s="38"/>
      <c r="G3" s="38"/>
      <c r="H3" s="38"/>
      <c r="I3" s="38"/>
      <c r="J3" s="75"/>
    </row>
    <row r="4" ht="32.25" customHeight="1" spans="1:10">
      <c r="A4" s="39" t="s">
        <v>601</v>
      </c>
      <c r="B4" s="40"/>
      <c r="C4" s="40"/>
      <c r="D4" s="40"/>
      <c r="E4" s="40"/>
      <c r="F4" s="40"/>
      <c r="G4" s="40"/>
      <c r="H4" s="40"/>
      <c r="I4" s="76"/>
      <c r="J4" s="36" t="s">
        <v>602</v>
      </c>
    </row>
    <row r="5" ht="99.75" customHeight="1" spans="1:10">
      <c r="A5" s="41" t="s">
        <v>603</v>
      </c>
      <c r="B5" s="42" t="s">
        <v>604</v>
      </c>
      <c r="C5" s="43" t="s">
        <v>605</v>
      </c>
      <c r="D5" s="44"/>
      <c r="E5" s="44"/>
      <c r="F5" s="44"/>
      <c r="G5" s="44"/>
      <c r="H5" s="44"/>
      <c r="I5" s="60"/>
      <c r="J5" s="77" t="s">
        <v>606</v>
      </c>
    </row>
    <row r="6" ht="99.75" customHeight="1" spans="1:10">
      <c r="A6" s="45"/>
      <c r="B6" s="42" t="s">
        <v>607</v>
      </c>
      <c r="C6" s="43" t="s">
        <v>605</v>
      </c>
      <c r="D6" s="44"/>
      <c r="E6" s="44"/>
      <c r="F6" s="44"/>
      <c r="G6" s="44"/>
      <c r="H6" s="44"/>
      <c r="I6" s="60"/>
      <c r="J6" s="77" t="s">
        <v>608</v>
      </c>
    </row>
    <row r="7" ht="75" customHeight="1" spans="1:10">
      <c r="A7" s="42" t="s">
        <v>609</v>
      </c>
      <c r="B7" s="46" t="s">
        <v>610</v>
      </c>
      <c r="C7" s="47" t="s">
        <v>611</v>
      </c>
      <c r="D7" s="48"/>
      <c r="E7" s="48"/>
      <c r="F7" s="48"/>
      <c r="G7" s="48"/>
      <c r="H7" s="48"/>
      <c r="I7" s="78"/>
      <c r="J7" s="79" t="s">
        <v>612</v>
      </c>
    </row>
    <row r="8" ht="32.25" customHeight="1" spans="1:10">
      <c r="A8" s="49" t="s">
        <v>613</v>
      </c>
      <c r="B8" s="38"/>
      <c r="C8" s="38"/>
      <c r="D8" s="38"/>
      <c r="E8" s="38"/>
      <c r="F8" s="38"/>
      <c r="G8" s="38"/>
      <c r="H8" s="38"/>
      <c r="I8" s="38"/>
      <c r="J8" s="75"/>
    </row>
    <row r="9" ht="32.25" customHeight="1" spans="1:10">
      <c r="A9" s="50" t="s">
        <v>614</v>
      </c>
      <c r="B9" s="51"/>
      <c r="C9" s="52" t="s">
        <v>615</v>
      </c>
      <c r="D9" s="53"/>
      <c r="E9" s="54"/>
      <c r="F9" s="52" t="s">
        <v>616</v>
      </c>
      <c r="G9" s="54"/>
      <c r="H9" s="39" t="s">
        <v>617</v>
      </c>
      <c r="I9" s="40"/>
      <c r="J9" s="76"/>
    </row>
    <row r="10" ht="32.25" customHeight="1" spans="1:10">
      <c r="A10" s="55"/>
      <c r="B10" s="56"/>
      <c r="C10" s="57"/>
      <c r="D10" s="58"/>
      <c r="E10" s="59"/>
      <c r="F10" s="57"/>
      <c r="G10" s="59"/>
      <c r="H10" s="42" t="s">
        <v>618</v>
      </c>
      <c r="I10" s="42" t="s">
        <v>619</v>
      </c>
      <c r="J10" s="42" t="s">
        <v>620</v>
      </c>
    </row>
    <row r="11" ht="34.5" customHeight="1" spans="1:10">
      <c r="A11" s="43" t="s">
        <v>559</v>
      </c>
      <c r="B11" s="60"/>
      <c r="C11" s="43" t="s">
        <v>559</v>
      </c>
      <c r="D11" s="44"/>
      <c r="E11" s="60"/>
      <c r="F11" s="43" t="s">
        <v>294</v>
      </c>
      <c r="G11" s="60"/>
      <c r="H11" s="61"/>
      <c r="I11" s="61"/>
      <c r="J11" s="61"/>
    </row>
    <row r="12" ht="34.5" customHeight="1" spans="1:10">
      <c r="A12" s="43" t="s">
        <v>621</v>
      </c>
      <c r="B12" s="62"/>
      <c r="C12" s="43" t="s">
        <v>621</v>
      </c>
      <c r="D12" s="62"/>
      <c r="E12" s="62"/>
      <c r="F12" s="43" t="s">
        <v>303</v>
      </c>
      <c r="G12" s="62"/>
      <c r="H12" s="61"/>
      <c r="I12" s="61"/>
      <c r="J12" s="61"/>
    </row>
    <row r="13" ht="32.25" customHeight="1" spans="1:10">
      <c r="A13" s="63" t="s">
        <v>622</v>
      </c>
      <c r="B13" s="64"/>
      <c r="C13" s="64"/>
      <c r="D13" s="64"/>
      <c r="E13" s="64"/>
      <c r="F13" s="64"/>
      <c r="G13" s="64"/>
      <c r="H13" s="64"/>
      <c r="I13" s="64"/>
      <c r="J13" s="80"/>
    </row>
    <row r="14" ht="32.25" customHeight="1" spans="1:10">
      <c r="A14" s="65" t="s">
        <v>623</v>
      </c>
      <c r="B14" s="66"/>
      <c r="C14" s="66"/>
      <c r="D14" s="66"/>
      <c r="E14" s="66"/>
      <c r="F14" s="66"/>
      <c r="G14" s="67"/>
      <c r="H14" s="68" t="s">
        <v>624</v>
      </c>
      <c r="I14" s="81" t="s">
        <v>318</v>
      </c>
      <c r="J14" s="68" t="s">
        <v>625</v>
      </c>
    </row>
    <row r="15" ht="36" customHeight="1" spans="1:10">
      <c r="A15" s="69" t="s">
        <v>311</v>
      </c>
      <c r="B15" s="69" t="s">
        <v>626</v>
      </c>
      <c r="C15" s="70" t="s">
        <v>313</v>
      </c>
      <c r="D15" s="70" t="s">
        <v>314</v>
      </c>
      <c r="E15" s="70" t="s">
        <v>315</v>
      </c>
      <c r="F15" s="70" t="s">
        <v>316</v>
      </c>
      <c r="G15" s="70" t="s">
        <v>317</v>
      </c>
      <c r="H15" s="45"/>
      <c r="I15" s="45"/>
      <c r="J15" s="45"/>
    </row>
    <row r="16" ht="32.25" customHeight="1" spans="1:10">
      <c r="A16" s="71" t="s">
        <v>320</v>
      </c>
      <c r="B16" s="71"/>
      <c r="C16" s="72"/>
      <c r="D16" s="71"/>
      <c r="E16" s="71"/>
      <c r="F16" s="71"/>
      <c r="G16" s="71"/>
      <c r="H16" s="73"/>
      <c r="I16" s="82"/>
      <c r="J16" s="73"/>
    </row>
    <row r="17" ht="32.25" customHeight="1" spans="1:10">
      <c r="A17" s="71"/>
      <c r="B17" s="71" t="s">
        <v>321</v>
      </c>
      <c r="C17" s="72"/>
      <c r="D17" s="71"/>
      <c r="E17" s="71"/>
      <c r="F17" s="71"/>
      <c r="G17" s="71"/>
      <c r="H17" s="73"/>
      <c r="I17" s="82"/>
      <c r="J17" s="73"/>
    </row>
    <row r="18" ht="32.25" customHeight="1" spans="1:10">
      <c r="A18" s="71"/>
      <c r="B18" s="71"/>
      <c r="C18" s="72" t="s">
        <v>627</v>
      </c>
      <c r="D18" s="71" t="s">
        <v>323</v>
      </c>
      <c r="E18" s="71" t="s">
        <v>333</v>
      </c>
      <c r="F18" s="71" t="s">
        <v>334</v>
      </c>
      <c r="G18" s="71" t="s">
        <v>326</v>
      </c>
      <c r="H18" s="73" t="s">
        <v>628</v>
      </c>
      <c r="I18" s="82" t="s">
        <v>629</v>
      </c>
      <c r="J18" s="73"/>
    </row>
    <row r="19" ht="32.25" customHeight="1" spans="1:10">
      <c r="A19" s="71"/>
      <c r="B19" s="71"/>
      <c r="C19" s="72" t="s">
        <v>504</v>
      </c>
      <c r="D19" s="71" t="s">
        <v>323</v>
      </c>
      <c r="E19" s="71" t="s">
        <v>157</v>
      </c>
      <c r="F19" s="71" t="s">
        <v>479</v>
      </c>
      <c r="G19" s="71" t="s">
        <v>326</v>
      </c>
      <c r="H19" s="73" t="s">
        <v>630</v>
      </c>
      <c r="I19" s="82" t="s">
        <v>631</v>
      </c>
      <c r="J19" s="73"/>
    </row>
    <row r="20" ht="32.25" customHeight="1" spans="1:10">
      <c r="A20" s="71"/>
      <c r="B20" s="71" t="s">
        <v>330</v>
      </c>
      <c r="C20" s="72"/>
      <c r="D20" s="71"/>
      <c r="E20" s="71"/>
      <c r="F20" s="71"/>
      <c r="G20" s="71"/>
      <c r="H20" s="73"/>
      <c r="I20" s="82"/>
      <c r="J20" s="73"/>
    </row>
    <row r="21" ht="32.25" customHeight="1" spans="1:10">
      <c r="A21" s="71"/>
      <c r="B21" s="71"/>
      <c r="C21" s="72" t="s">
        <v>632</v>
      </c>
      <c r="D21" s="71" t="s">
        <v>332</v>
      </c>
      <c r="E21" s="71" t="s">
        <v>333</v>
      </c>
      <c r="F21" s="71" t="s">
        <v>334</v>
      </c>
      <c r="G21" s="71" t="s">
        <v>326</v>
      </c>
      <c r="H21" s="73" t="s">
        <v>628</v>
      </c>
      <c r="I21" s="82" t="s">
        <v>633</v>
      </c>
      <c r="J21" s="73"/>
    </row>
    <row r="22" ht="32.25" customHeight="1" spans="1:10">
      <c r="A22" s="71"/>
      <c r="B22" s="71"/>
      <c r="C22" s="72" t="s">
        <v>634</v>
      </c>
      <c r="D22" s="71" t="s">
        <v>332</v>
      </c>
      <c r="E22" s="71" t="s">
        <v>333</v>
      </c>
      <c r="F22" s="71" t="s">
        <v>334</v>
      </c>
      <c r="G22" s="71" t="s">
        <v>326</v>
      </c>
      <c r="H22" s="73" t="s">
        <v>628</v>
      </c>
      <c r="I22" s="82" t="s">
        <v>635</v>
      </c>
      <c r="J22" s="73"/>
    </row>
    <row r="23" ht="32.25" customHeight="1" spans="1:10">
      <c r="A23" s="71"/>
      <c r="B23" s="71"/>
      <c r="C23" s="72" t="s">
        <v>636</v>
      </c>
      <c r="D23" s="71" t="s">
        <v>332</v>
      </c>
      <c r="E23" s="71" t="s">
        <v>333</v>
      </c>
      <c r="F23" s="71" t="s">
        <v>334</v>
      </c>
      <c r="G23" s="71" t="s">
        <v>326</v>
      </c>
      <c r="H23" s="73" t="s">
        <v>628</v>
      </c>
      <c r="I23" s="82" t="s">
        <v>637</v>
      </c>
      <c r="J23" s="73"/>
    </row>
    <row r="24" ht="32.25" customHeight="1" spans="1:10">
      <c r="A24" s="71"/>
      <c r="B24" s="71"/>
      <c r="C24" s="72" t="s">
        <v>485</v>
      </c>
      <c r="D24" s="71" t="s">
        <v>332</v>
      </c>
      <c r="E24" s="71" t="s">
        <v>333</v>
      </c>
      <c r="F24" s="71" t="s">
        <v>334</v>
      </c>
      <c r="G24" s="71" t="s">
        <v>326</v>
      </c>
      <c r="H24" s="73" t="s">
        <v>628</v>
      </c>
      <c r="I24" s="82" t="s">
        <v>638</v>
      </c>
      <c r="J24" s="73"/>
    </row>
    <row r="25" ht="32.25" customHeight="1" spans="1:10">
      <c r="A25" s="71"/>
      <c r="B25" s="71" t="s">
        <v>338</v>
      </c>
      <c r="C25" s="72"/>
      <c r="D25" s="71"/>
      <c r="E25" s="71"/>
      <c r="F25" s="71"/>
      <c r="G25" s="71"/>
      <c r="H25" s="73"/>
      <c r="I25" s="82"/>
      <c r="J25" s="73"/>
    </row>
    <row r="26" ht="32.25" customHeight="1" spans="1:10">
      <c r="A26" s="71"/>
      <c r="B26" s="71"/>
      <c r="C26" s="72" t="s">
        <v>339</v>
      </c>
      <c r="D26" s="71" t="s">
        <v>332</v>
      </c>
      <c r="E26" s="71" t="s">
        <v>340</v>
      </c>
      <c r="F26" s="71" t="s">
        <v>372</v>
      </c>
      <c r="G26" s="71" t="s">
        <v>342</v>
      </c>
      <c r="H26" s="73" t="s">
        <v>639</v>
      </c>
      <c r="I26" s="82" t="s">
        <v>339</v>
      </c>
      <c r="J26" s="73"/>
    </row>
    <row r="27" ht="32.25" customHeight="1" spans="1:10">
      <c r="A27" s="71"/>
      <c r="B27" s="71" t="s">
        <v>445</v>
      </c>
      <c r="C27" s="72"/>
      <c r="D27" s="71"/>
      <c r="E27" s="71"/>
      <c r="F27" s="71"/>
      <c r="G27" s="71"/>
      <c r="H27" s="73"/>
      <c r="I27" s="82"/>
      <c r="J27" s="73"/>
    </row>
    <row r="28" ht="32.25" customHeight="1" spans="1:10">
      <c r="A28" s="71"/>
      <c r="B28" s="71"/>
      <c r="C28" s="72" t="s">
        <v>446</v>
      </c>
      <c r="D28" s="71" t="s">
        <v>468</v>
      </c>
      <c r="E28" s="71" t="s">
        <v>640</v>
      </c>
      <c r="F28" s="71" t="s">
        <v>470</v>
      </c>
      <c r="G28" s="71" t="s">
        <v>326</v>
      </c>
      <c r="H28" s="73" t="s">
        <v>639</v>
      </c>
      <c r="I28" s="82" t="s">
        <v>641</v>
      </c>
      <c r="J28" s="73"/>
    </row>
    <row r="29" ht="32.25" customHeight="1" spans="1:10">
      <c r="A29" s="71" t="s">
        <v>343</v>
      </c>
      <c r="B29" s="71"/>
      <c r="C29" s="72"/>
      <c r="D29" s="71"/>
      <c r="E29" s="71"/>
      <c r="F29" s="71"/>
      <c r="G29" s="71"/>
      <c r="H29" s="73"/>
      <c r="I29" s="82"/>
      <c r="J29" s="73"/>
    </row>
    <row r="30" ht="32.25" customHeight="1" spans="1:10">
      <c r="A30" s="71"/>
      <c r="B30" s="71" t="s">
        <v>344</v>
      </c>
      <c r="C30" s="72"/>
      <c r="D30" s="71"/>
      <c r="E30" s="71"/>
      <c r="F30" s="71"/>
      <c r="G30" s="71"/>
      <c r="H30" s="73"/>
      <c r="I30" s="82"/>
      <c r="J30" s="73"/>
    </row>
    <row r="31" ht="32.25" customHeight="1" spans="1:10">
      <c r="A31" s="71"/>
      <c r="B31" s="71"/>
      <c r="C31" s="72" t="s">
        <v>642</v>
      </c>
      <c r="D31" s="71" t="s">
        <v>332</v>
      </c>
      <c r="E31" s="71" t="s">
        <v>643</v>
      </c>
      <c r="F31" s="71" t="s">
        <v>372</v>
      </c>
      <c r="G31" s="71" t="s">
        <v>342</v>
      </c>
      <c r="H31" s="73" t="s">
        <v>639</v>
      </c>
      <c r="I31" s="82" t="s">
        <v>642</v>
      </c>
      <c r="J31" s="73"/>
    </row>
    <row r="32" ht="32.25" customHeight="1" spans="1:10">
      <c r="A32" s="71" t="s">
        <v>352</v>
      </c>
      <c r="B32" s="71"/>
      <c r="C32" s="72"/>
      <c r="D32" s="71"/>
      <c r="E32" s="71"/>
      <c r="F32" s="71"/>
      <c r="G32" s="71"/>
      <c r="H32" s="73"/>
      <c r="I32" s="82"/>
      <c r="J32" s="73"/>
    </row>
    <row r="33" ht="32.25" customHeight="1" spans="1:10">
      <c r="A33" s="71"/>
      <c r="B33" s="71" t="s">
        <v>353</v>
      </c>
      <c r="C33" s="72"/>
      <c r="D33" s="71"/>
      <c r="E33" s="71"/>
      <c r="F33" s="71"/>
      <c r="G33" s="71"/>
      <c r="H33" s="73"/>
      <c r="I33" s="82"/>
      <c r="J33" s="73"/>
    </row>
    <row r="34" ht="32.25" customHeight="1" spans="1:10">
      <c r="A34" s="71"/>
      <c r="B34" s="71"/>
      <c r="C34" s="72" t="s">
        <v>354</v>
      </c>
      <c r="D34" s="71" t="s">
        <v>323</v>
      </c>
      <c r="E34" s="71" t="s">
        <v>381</v>
      </c>
      <c r="F34" s="71" t="s">
        <v>334</v>
      </c>
      <c r="G34" s="71" t="s">
        <v>326</v>
      </c>
      <c r="H34" s="73" t="s">
        <v>644</v>
      </c>
      <c r="I34" s="82" t="s">
        <v>645</v>
      </c>
      <c r="J34" s="73"/>
    </row>
  </sheetData>
  <mergeCells count="30">
    <mergeCell ref="A1:J1"/>
    <mergeCell ref="A2:J2"/>
    <mergeCell ref="B3:J3"/>
    <mergeCell ref="A4:I4"/>
    <mergeCell ref="C5:I5"/>
    <mergeCell ref="C5:I5"/>
    <mergeCell ref="C6:I6"/>
    <mergeCell ref="C6:I6"/>
    <mergeCell ref="C7:I7"/>
    <mergeCell ref="C7:I7"/>
    <mergeCell ref="A8:J8"/>
    <mergeCell ref="H9:J9"/>
    <mergeCell ref="A11:B11"/>
    <mergeCell ref="A11:B11"/>
    <mergeCell ref="C11:E11"/>
    <mergeCell ref="C11:E11"/>
    <mergeCell ref="F11:G11"/>
    <mergeCell ref="F11:G11"/>
    <mergeCell ref="A12:B12"/>
    <mergeCell ref="C12:E12"/>
    <mergeCell ref="F12:G12"/>
    <mergeCell ref="A13:J13"/>
    <mergeCell ref="A14:G14"/>
    <mergeCell ref="A5:A6"/>
    <mergeCell ref="H14:H15"/>
    <mergeCell ref="I14:I15"/>
    <mergeCell ref="J14:J15"/>
    <mergeCell ref="F9:G10"/>
    <mergeCell ref="A9:B10"/>
    <mergeCell ref="C9:E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9"/>
  <sheetViews>
    <sheetView showZeros="0" tabSelected="1" topLeftCell="C1" workbookViewId="0">
      <selection activeCell="A1" sqref="A1"/>
    </sheetView>
  </sheetViews>
  <sheetFormatPr defaultColWidth="10.575" defaultRowHeight="13.5" customHeight="1"/>
  <cols>
    <col min="1" max="1" width="41" customWidth="1"/>
    <col min="2" max="2" width="15.1416666666667" customWidth="1"/>
    <col min="3" max="3" width="15" customWidth="1"/>
    <col min="4" max="4" width="21.575" customWidth="1"/>
    <col min="5" max="5" width="12" customWidth="1"/>
    <col min="6" max="6" width="11.85" customWidth="1"/>
    <col min="7" max="7" width="12.85" customWidth="1"/>
    <col min="8" max="8" width="11.9833333333333" customWidth="1"/>
    <col min="9" max="12" width="12.7083333333333" customWidth="1"/>
    <col min="14" max="15" width="12.7083333333333" customWidth="1"/>
  </cols>
  <sheetData>
    <row r="1" ht="14.25" customHeight="1" spans="1:15">
      <c r="A1" s="7"/>
      <c r="B1" s="7"/>
      <c r="C1" s="7"/>
      <c r="D1" s="7"/>
      <c r="E1" s="7"/>
      <c r="F1" s="7"/>
      <c r="G1" s="7"/>
      <c r="H1" s="7"/>
      <c r="I1" s="7"/>
      <c r="J1" s="7"/>
      <c r="K1" s="7"/>
      <c r="L1" s="7"/>
      <c r="M1" s="7"/>
      <c r="N1" s="7"/>
      <c r="O1" s="28" t="s">
        <v>646</v>
      </c>
    </row>
    <row r="2" ht="47.25" customHeight="1" spans="1:15">
      <c r="A2" s="8" t="s">
        <v>647</v>
      </c>
      <c r="B2" s="7"/>
      <c r="C2" s="7"/>
      <c r="D2" s="7"/>
      <c r="E2" s="7"/>
      <c r="F2" s="7"/>
      <c r="G2" s="7"/>
      <c r="H2" s="7"/>
      <c r="I2" s="7"/>
      <c r="J2" s="7"/>
      <c r="K2" s="7"/>
      <c r="L2" s="7"/>
      <c r="M2" s="7"/>
      <c r="N2" s="7"/>
      <c r="O2" s="7"/>
    </row>
    <row r="3" ht="15" customHeight="1" spans="1:15">
      <c r="A3" s="7"/>
      <c r="B3" s="7"/>
      <c r="C3" s="7"/>
      <c r="D3" s="7"/>
      <c r="E3" s="7"/>
      <c r="F3" s="7"/>
      <c r="G3" s="7"/>
      <c r="H3" s="7"/>
      <c r="I3" s="7"/>
      <c r="J3" s="7"/>
      <c r="K3" s="7"/>
      <c r="L3" s="7"/>
      <c r="M3" s="7"/>
      <c r="N3" s="7"/>
      <c r="O3" s="29" t="s">
        <v>648</v>
      </c>
    </row>
    <row r="4" ht="23.25" customHeight="1" spans="1:15">
      <c r="A4" s="9" t="s">
        <v>181</v>
      </c>
      <c r="B4" s="9" t="s">
        <v>649</v>
      </c>
      <c r="C4" s="9" t="s">
        <v>650</v>
      </c>
      <c r="D4" s="9" t="s">
        <v>651</v>
      </c>
      <c r="E4" s="10" t="s">
        <v>652</v>
      </c>
      <c r="F4" s="11"/>
      <c r="G4" s="11"/>
      <c r="H4" s="12" t="s">
        <v>653</v>
      </c>
      <c r="I4" s="10" t="s">
        <v>654</v>
      </c>
      <c r="J4" s="11"/>
      <c r="K4" s="11"/>
      <c r="L4" s="12"/>
      <c r="M4" s="9" t="s">
        <v>655</v>
      </c>
      <c r="N4" s="10" t="s">
        <v>656</v>
      </c>
      <c r="O4" s="12"/>
    </row>
    <row r="5" ht="23.25" customHeight="1" spans="1:15">
      <c r="A5" s="13"/>
      <c r="B5" s="13"/>
      <c r="C5" s="13"/>
      <c r="D5" s="13"/>
      <c r="E5" s="14" t="s">
        <v>657</v>
      </c>
      <c r="F5" s="15"/>
      <c r="G5" s="16"/>
      <c r="H5" s="17" t="s">
        <v>658</v>
      </c>
      <c r="I5" s="9" t="s">
        <v>57</v>
      </c>
      <c r="J5" s="9" t="s">
        <v>659</v>
      </c>
      <c r="K5" s="10" t="s">
        <v>660</v>
      </c>
      <c r="L5" s="12"/>
      <c r="M5" s="13"/>
      <c r="N5" s="13" t="s">
        <v>661</v>
      </c>
      <c r="O5" s="13" t="s">
        <v>662</v>
      </c>
    </row>
    <row r="6" ht="23.25" customHeight="1" spans="1:15">
      <c r="A6" s="18"/>
      <c r="B6" s="18"/>
      <c r="C6" s="18"/>
      <c r="D6" s="18"/>
      <c r="E6" s="18" t="s">
        <v>59</v>
      </c>
      <c r="F6" s="18" t="s">
        <v>663</v>
      </c>
      <c r="G6" s="18" t="s">
        <v>664</v>
      </c>
      <c r="H6" s="19" t="s">
        <v>665</v>
      </c>
      <c r="I6" s="18" t="s">
        <v>57</v>
      </c>
      <c r="J6" s="18" t="s">
        <v>659</v>
      </c>
      <c r="K6" s="30" t="s">
        <v>660</v>
      </c>
      <c r="L6" s="30" t="s">
        <v>666</v>
      </c>
      <c r="M6" s="18"/>
      <c r="N6" s="18" t="s">
        <v>661</v>
      </c>
      <c r="O6" s="18" t="s">
        <v>662</v>
      </c>
    </row>
    <row r="7" ht="17.25" customHeight="1" spans="1:15">
      <c r="A7" s="20" t="s">
        <v>667</v>
      </c>
      <c r="B7" s="21" t="s">
        <v>667</v>
      </c>
      <c r="C7" s="22" t="s">
        <v>667</v>
      </c>
      <c r="D7" s="22">
        <v>1</v>
      </c>
      <c r="E7" s="23">
        <v>2</v>
      </c>
      <c r="F7" s="23">
        <v>3</v>
      </c>
      <c r="G7" s="23">
        <v>4</v>
      </c>
      <c r="H7" s="23">
        <v>5</v>
      </c>
      <c r="I7" s="21">
        <v>6</v>
      </c>
      <c r="J7" s="21">
        <v>7</v>
      </c>
      <c r="K7" s="21">
        <v>8</v>
      </c>
      <c r="L7" s="21">
        <v>9</v>
      </c>
      <c r="M7" s="23">
        <v>10</v>
      </c>
      <c r="N7" s="23">
        <v>11</v>
      </c>
      <c r="O7" s="23">
        <v>12</v>
      </c>
    </row>
    <row r="8" ht="22.5" customHeight="1" spans="1:15">
      <c r="A8" s="20" t="s">
        <v>57</v>
      </c>
      <c r="B8" s="20"/>
      <c r="C8" s="20"/>
      <c r="D8" s="24">
        <v>13</v>
      </c>
      <c r="E8" s="24"/>
      <c r="F8" s="24"/>
      <c r="G8" s="24"/>
      <c r="H8" s="5"/>
      <c r="I8" s="31">
        <v>1</v>
      </c>
      <c r="J8" s="31"/>
      <c r="K8" s="31">
        <v>1</v>
      </c>
      <c r="L8" s="31"/>
      <c r="M8" s="23"/>
      <c r="N8" s="24">
        <v>36</v>
      </c>
      <c r="O8" s="24">
        <v>18</v>
      </c>
    </row>
    <row r="9" ht="22.5" customHeight="1" spans="1:15">
      <c r="A9" s="25" t="s">
        <v>72</v>
      </c>
      <c r="B9" s="26" t="s">
        <v>668</v>
      </c>
      <c r="C9" s="26" t="s">
        <v>669</v>
      </c>
      <c r="D9" s="27">
        <v>13</v>
      </c>
      <c r="E9" s="27"/>
      <c r="F9" s="27"/>
      <c r="G9" s="27"/>
      <c r="H9" s="23"/>
      <c r="I9" s="32">
        <v>1</v>
      </c>
      <c r="J9" s="32"/>
      <c r="K9" s="32">
        <v>1</v>
      </c>
      <c r="L9" s="32"/>
      <c r="M9" s="23"/>
      <c r="N9" s="27">
        <v>36</v>
      </c>
      <c r="O9" s="27">
        <v>18</v>
      </c>
    </row>
  </sheetData>
  <mergeCells count="17">
    <mergeCell ref="A2:O2"/>
    <mergeCell ref="E4:H4"/>
    <mergeCell ref="I4:L4"/>
    <mergeCell ref="N4:O4"/>
    <mergeCell ref="E5:G5"/>
    <mergeCell ref="K5:L5"/>
    <mergeCell ref="A8:C8"/>
    <mergeCell ref="A4:A6"/>
    <mergeCell ref="B4:B6"/>
    <mergeCell ref="C4:C6"/>
    <mergeCell ref="D4:D6"/>
    <mergeCell ref="H5:H6"/>
    <mergeCell ref="I5:I6"/>
    <mergeCell ref="J5:J6"/>
    <mergeCell ref="M4:M6"/>
    <mergeCell ref="N5:N6"/>
    <mergeCell ref="O5:O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abSelected="1" workbookViewId="0">
      <selection activeCell="A1" sqref="A1"/>
    </sheetView>
  </sheetViews>
  <sheetFormatPr defaultColWidth="10.7083333333333" defaultRowHeight="14.25" customHeight="1"/>
  <cols>
    <col min="1" max="1" width="24.7083333333333" customWidth="1"/>
    <col min="2" max="2" width="41.1416666666667" customWidth="1"/>
    <col min="3" max="8" width="23.85" customWidth="1"/>
    <col min="9" max="11" width="24" customWidth="1"/>
    <col min="12" max="12" width="23.85" customWidth="1"/>
    <col min="13" max="13" width="24" customWidth="1"/>
    <col min="14" max="19" width="23.85" customWidth="1"/>
  </cols>
  <sheetData>
    <row r="1" ht="19.5" customHeight="1" spans="10:19">
      <c r="J1" s="279"/>
      <c r="O1" s="156"/>
      <c r="P1" s="156"/>
      <c r="Q1" s="156"/>
      <c r="R1" s="156"/>
      <c r="S1" s="138" t="s">
        <v>53</v>
      </c>
    </row>
    <row r="2" ht="57.75" customHeight="1" spans="1:19">
      <c r="A2" s="231" t="s">
        <v>54</v>
      </c>
      <c r="B2" s="285"/>
      <c r="C2" s="285"/>
      <c r="D2" s="285"/>
      <c r="E2" s="285"/>
      <c r="F2" s="285"/>
      <c r="G2" s="285"/>
      <c r="H2" s="285"/>
      <c r="I2" s="285"/>
      <c r="J2" s="285"/>
      <c r="K2" s="285"/>
      <c r="L2" s="285"/>
      <c r="M2" s="285"/>
      <c r="N2" s="285"/>
      <c r="O2" s="302"/>
      <c r="P2" s="302"/>
      <c r="Q2" s="302"/>
      <c r="R2" s="302"/>
      <c r="S2" s="302"/>
    </row>
    <row r="3" ht="21" customHeight="1" spans="1:19">
      <c r="A3" s="120" t="str">
        <f>"单位名称："&amp;"德钦县机关事务管理局"</f>
        <v>单位名称：德钦县机关事务管理局</v>
      </c>
      <c r="B3" s="90"/>
      <c r="C3" s="90"/>
      <c r="D3" s="90"/>
      <c r="E3" s="90"/>
      <c r="F3" s="90"/>
      <c r="G3" s="90"/>
      <c r="H3" s="90"/>
      <c r="I3" s="90"/>
      <c r="J3" s="158"/>
      <c r="K3" s="90"/>
      <c r="L3" s="90"/>
      <c r="M3" s="90"/>
      <c r="N3" s="90"/>
      <c r="O3" s="158"/>
      <c r="P3" s="158"/>
      <c r="Q3" s="158"/>
      <c r="R3" s="158"/>
      <c r="S3" s="177" t="s">
        <v>2</v>
      </c>
    </row>
    <row r="4" ht="18.75" customHeight="1" spans="1:19">
      <c r="A4" s="286" t="s">
        <v>55</v>
      </c>
      <c r="B4" s="287" t="s">
        <v>56</v>
      </c>
      <c r="C4" s="287" t="s">
        <v>57</v>
      </c>
      <c r="D4" s="288" t="s">
        <v>58</v>
      </c>
      <c r="E4" s="289"/>
      <c r="F4" s="289"/>
      <c r="G4" s="289"/>
      <c r="H4" s="289"/>
      <c r="I4" s="289"/>
      <c r="J4" s="303"/>
      <c r="K4" s="289"/>
      <c r="L4" s="289"/>
      <c r="M4" s="289"/>
      <c r="N4" s="283"/>
      <c r="O4" s="288" t="s">
        <v>46</v>
      </c>
      <c r="P4" s="288"/>
      <c r="Q4" s="288"/>
      <c r="R4" s="288"/>
      <c r="S4" s="307"/>
    </row>
    <row r="5" ht="19.5" customHeight="1" spans="1:19">
      <c r="A5" s="290"/>
      <c r="B5" s="291"/>
      <c r="C5" s="291"/>
      <c r="D5" s="292" t="s">
        <v>59</v>
      </c>
      <c r="E5" s="292" t="s">
        <v>60</v>
      </c>
      <c r="F5" s="292" t="s">
        <v>61</v>
      </c>
      <c r="G5" s="292" t="s">
        <v>62</v>
      </c>
      <c r="H5" s="292" t="s">
        <v>63</v>
      </c>
      <c r="I5" s="304" t="s">
        <v>64</v>
      </c>
      <c r="J5" s="304"/>
      <c r="K5" s="304"/>
      <c r="L5" s="304"/>
      <c r="M5" s="304"/>
      <c r="N5" s="295"/>
      <c r="O5" s="292" t="s">
        <v>59</v>
      </c>
      <c r="P5" s="292" t="s">
        <v>60</v>
      </c>
      <c r="Q5" s="292" t="s">
        <v>61</v>
      </c>
      <c r="R5" s="292" t="s">
        <v>62</v>
      </c>
      <c r="S5" s="292" t="s">
        <v>65</v>
      </c>
    </row>
    <row r="6" ht="28.5" customHeight="1" spans="1:19">
      <c r="A6" s="293"/>
      <c r="B6" s="294"/>
      <c r="C6" s="294"/>
      <c r="D6" s="295"/>
      <c r="E6" s="295"/>
      <c r="F6" s="295"/>
      <c r="G6" s="295"/>
      <c r="H6" s="295"/>
      <c r="I6" s="294" t="s">
        <v>59</v>
      </c>
      <c r="J6" s="294" t="s">
        <v>66</v>
      </c>
      <c r="K6" s="294" t="s">
        <v>67</v>
      </c>
      <c r="L6" s="294" t="s">
        <v>68</v>
      </c>
      <c r="M6" s="294" t="s">
        <v>69</v>
      </c>
      <c r="N6" s="294" t="s">
        <v>70</v>
      </c>
      <c r="O6" s="305"/>
      <c r="P6" s="305"/>
      <c r="Q6" s="305"/>
      <c r="R6" s="305"/>
      <c r="S6" s="295"/>
    </row>
    <row r="7" ht="20.25" customHeight="1" spans="1:19">
      <c r="A7" s="296">
        <v>1</v>
      </c>
      <c r="B7" s="296">
        <v>2</v>
      </c>
      <c r="C7" s="296">
        <v>3</v>
      </c>
      <c r="D7" s="296">
        <v>4</v>
      </c>
      <c r="E7" s="296">
        <v>5</v>
      </c>
      <c r="F7" s="296">
        <v>6</v>
      </c>
      <c r="G7" s="296">
        <v>7</v>
      </c>
      <c r="H7" s="296">
        <v>8</v>
      </c>
      <c r="I7" s="296">
        <v>9</v>
      </c>
      <c r="J7" s="296">
        <v>10</v>
      </c>
      <c r="K7" s="296">
        <v>11</v>
      </c>
      <c r="L7" s="296">
        <v>12</v>
      </c>
      <c r="M7" s="296">
        <v>13</v>
      </c>
      <c r="N7" s="296">
        <v>14</v>
      </c>
      <c r="O7" s="296">
        <v>15</v>
      </c>
      <c r="P7" s="296">
        <v>16</v>
      </c>
      <c r="Q7" s="296">
        <v>17</v>
      </c>
      <c r="R7" s="296">
        <v>18</v>
      </c>
      <c r="S7" s="296">
        <v>19</v>
      </c>
    </row>
    <row r="8" ht="22.5" customHeight="1" spans="1:19">
      <c r="A8" s="297" t="s">
        <v>71</v>
      </c>
      <c r="B8" s="298" t="s">
        <v>72</v>
      </c>
      <c r="C8" s="299">
        <v>12065304.06</v>
      </c>
      <c r="D8" s="299">
        <v>12065304.06</v>
      </c>
      <c r="E8" s="300">
        <v>12065304.06</v>
      </c>
      <c r="F8" s="300"/>
      <c r="G8" s="300"/>
      <c r="H8" s="300"/>
      <c r="I8" s="300"/>
      <c r="J8" s="300"/>
      <c r="K8" s="300"/>
      <c r="L8" s="300"/>
      <c r="M8" s="300"/>
      <c r="N8" s="300"/>
      <c r="O8" s="306"/>
      <c r="P8" s="306"/>
      <c r="Q8" s="306"/>
      <c r="R8" s="306"/>
      <c r="S8" s="306"/>
    </row>
    <row r="9" ht="22.5" customHeight="1" spans="1:19">
      <c r="A9" s="45" t="s">
        <v>57</v>
      </c>
      <c r="B9" s="301"/>
      <c r="C9" s="300">
        <v>12065304.06</v>
      </c>
      <c r="D9" s="300">
        <v>12065304.06</v>
      </c>
      <c r="E9" s="300">
        <v>12065304.06</v>
      </c>
      <c r="F9" s="300"/>
      <c r="G9" s="300"/>
      <c r="H9" s="300"/>
      <c r="I9" s="300"/>
      <c r="J9" s="300"/>
      <c r="K9" s="300"/>
      <c r="L9" s="300"/>
      <c r="M9" s="300"/>
      <c r="N9" s="300"/>
      <c r="O9" s="306"/>
      <c r="P9" s="306"/>
      <c r="Q9" s="306"/>
      <c r="R9" s="306"/>
      <c r="S9" s="306"/>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3"/>
  <sheetViews>
    <sheetView showZeros="0" tabSelected="1" workbookViewId="0">
      <selection activeCell="A1" sqref="A1:C1"/>
    </sheetView>
  </sheetViews>
  <sheetFormatPr defaultColWidth="10" defaultRowHeight="15" customHeight="1" outlineLevelRow="2" outlineLevelCol="2"/>
  <cols>
    <col min="2" max="2" width="49.2833333333333" customWidth="1"/>
    <col min="3" max="3" width="55.2833333333333" customWidth="1"/>
  </cols>
  <sheetData>
    <row r="1" ht="51" customHeight="1" spans="1:3">
      <c r="A1" s="1" t="s">
        <v>670</v>
      </c>
      <c r="B1" s="2"/>
      <c r="C1" s="2"/>
    </row>
    <row r="2" ht="24" customHeight="1" spans="1:3">
      <c r="A2" s="3" t="s">
        <v>671</v>
      </c>
      <c r="B2" s="4" t="s">
        <v>181</v>
      </c>
      <c r="C2" s="4" t="s">
        <v>183</v>
      </c>
    </row>
    <row r="3" ht="22.5" customHeight="1" spans="1:3">
      <c r="A3" s="5">
        <f>ROW()-2</f>
        <v>1</v>
      </c>
      <c r="B3" s="6" t="s">
        <v>72</v>
      </c>
      <c r="C3" s="6" t="s">
        <v>283</v>
      </c>
    </row>
  </sheetData>
  <mergeCells count="1">
    <mergeCell ref="A1:C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6"/>
  <sheetViews>
    <sheetView showZeros="0" tabSelected="1" workbookViewId="0">
      <selection activeCell="A1" sqref="A1"/>
    </sheetView>
  </sheetViews>
  <sheetFormatPr defaultColWidth="10.7083333333333" defaultRowHeight="14.25" customHeight="1"/>
  <cols>
    <col min="1" max="1" width="16.7083333333333" customWidth="1"/>
    <col min="2" max="2" width="44" customWidth="1"/>
    <col min="3" max="6" width="22.2833333333333" customWidth="1"/>
    <col min="7" max="8" width="22.1416666666667" customWidth="1"/>
    <col min="9" max="9" width="22" customWidth="1"/>
    <col min="10" max="11" width="22.1416666666667" customWidth="1"/>
    <col min="12" max="14" width="22" customWidth="1"/>
    <col min="15" max="15" width="22.1416666666667" customWidth="1"/>
  </cols>
  <sheetData>
    <row r="1" ht="19.5" customHeight="1" spans="4:15">
      <c r="D1" s="279"/>
      <c r="H1" s="279"/>
      <c r="J1" s="279"/>
      <c r="O1" s="118" t="s">
        <v>73</v>
      </c>
    </row>
    <row r="2" ht="42" customHeight="1" spans="1:15">
      <c r="A2" s="86" t="s">
        <v>74</v>
      </c>
      <c r="B2" s="280"/>
      <c r="C2" s="280"/>
      <c r="D2" s="280"/>
      <c r="E2" s="280"/>
      <c r="F2" s="280"/>
      <c r="G2" s="280"/>
      <c r="H2" s="280"/>
      <c r="I2" s="280"/>
      <c r="J2" s="280"/>
      <c r="K2" s="280"/>
      <c r="L2" s="280"/>
      <c r="M2" s="280"/>
      <c r="N2" s="280"/>
      <c r="O2" s="280"/>
    </row>
    <row r="3" ht="24" customHeight="1" spans="1:15">
      <c r="A3" s="281" t="str">
        <f>"单位名称："&amp;"德钦县机关事务管理局"</f>
        <v>单位名称：德钦县机关事务管理局</v>
      </c>
      <c r="B3" s="282"/>
      <c r="C3" s="155"/>
      <c r="D3" s="84"/>
      <c r="E3" s="155"/>
      <c r="F3" s="155"/>
      <c r="G3" s="155"/>
      <c r="H3" s="84"/>
      <c r="I3" s="155"/>
      <c r="J3" s="84"/>
      <c r="K3" s="155"/>
      <c r="L3" s="155"/>
      <c r="M3" s="284"/>
      <c r="N3" s="284"/>
      <c r="O3" s="193" t="s">
        <v>2</v>
      </c>
    </row>
    <row r="4" ht="19.5" customHeight="1" spans="1:15">
      <c r="A4" s="92" t="s">
        <v>75</v>
      </c>
      <c r="B4" s="92" t="s">
        <v>76</v>
      </c>
      <c r="C4" s="92" t="s">
        <v>57</v>
      </c>
      <c r="D4" s="94" t="s">
        <v>60</v>
      </c>
      <c r="E4" s="146" t="s">
        <v>77</v>
      </c>
      <c r="F4" s="147" t="s">
        <v>78</v>
      </c>
      <c r="G4" s="92" t="s">
        <v>61</v>
      </c>
      <c r="H4" s="92" t="s">
        <v>62</v>
      </c>
      <c r="I4" s="92" t="s">
        <v>79</v>
      </c>
      <c r="J4" s="94" t="s">
        <v>80</v>
      </c>
      <c r="K4" s="95"/>
      <c r="L4" s="95"/>
      <c r="M4" s="95"/>
      <c r="N4" s="95"/>
      <c r="O4" s="96"/>
    </row>
    <row r="5" ht="33.75" customHeight="1" spans="1:15">
      <c r="A5" s="100"/>
      <c r="B5" s="100"/>
      <c r="C5" s="100"/>
      <c r="D5" s="259" t="s">
        <v>59</v>
      </c>
      <c r="E5" s="183" t="s">
        <v>77</v>
      </c>
      <c r="F5" s="183" t="s">
        <v>78</v>
      </c>
      <c r="G5" s="100"/>
      <c r="H5" s="100"/>
      <c r="I5" s="100"/>
      <c r="J5" s="259" t="s">
        <v>59</v>
      </c>
      <c r="K5" s="126" t="s">
        <v>81</v>
      </c>
      <c r="L5" s="126" t="s">
        <v>82</v>
      </c>
      <c r="M5" s="126" t="s">
        <v>83</v>
      </c>
      <c r="N5" s="126" t="s">
        <v>84</v>
      </c>
      <c r="O5" s="126" t="s">
        <v>85</v>
      </c>
    </row>
    <row r="6" ht="20.25" customHeight="1" spans="1:15">
      <c r="A6" s="215">
        <v>1</v>
      </c>
      <c r="B6" s="215">
        <v>2</v>
      </c>
      <c r="C6" s="259">
        <v>3</v>
      </c>
      <c r="D6" s="259">
        <v>4</v>
      </c>
      <c r="E6" s="259">
        <v>5</v>
      </c>
      <c r="F6" s="259">
        <v>6</v>
      </c>
      <c r="G6" s="259">
        <v>7</v>
      </c>
      <c r="H6" s="259">
        <v>8</v>
      </c>
      <c r="I6" s="259">
        <v>9</v>
      </c>
      <c r="J6" s="259">
        <v>10</v>
      </c>
      <c r="K6" s="259">
        <v>11</v>
      </c>
      <c r="L6" s="259">
        <v>12</v>
      </c>
      <c r="M6" s="259">
        <v>13</v>
      </c>
      <c r="N6" s="259">
        <v>14</v>
      </c>
      <c r="O6" s="259">
        <v>15</v>
      </c>
    </row>
    <row r="7" ht="22.5" customHeight="1" spans="1:15">
      <c r="A7" s="269" t="s">
        <v>86</v>
      </c>
      <c r="B7" s="269" t="s">
        <v>87</v>
      </c>
      <c r="C7" s="61">
        <v>11104695.18</v>
      </c>
      <c r="D7" s="61">
        <v>11104695.18</v>
      </c>
      <c r="E7" s="61">
        <v>4824695.18</v>
      </c>
      <c r="F7" s="61">
        <v>6280000</v>
      </c>
      <c r="G7" s="61"/>
      <c r="H7" s="61"/>
      <c r="I7" s="61"/>
      <c r="J7" s="61"/>
      <c r="K7" s="61"/>
      <c r="L7" s="61"/>
      <c r="M7" s="61"/>
      <c r="N7" s="61"/>
      <c r="O7" s="61"/>
    </row>
    <row r="8" ht="22.5" customHeight="1" spans="1:15">
      <c r="A8" s="269" t="s">
        <v>88</v>
      </c>
      <c r="B8" s="269" t="str">
        <f>"  "&amp;"政府办公厅（室）及相关机构事务"</f>
        <v>  政府办公厅（室）及相关机构事务</v>
      </c>
      <c r="C8" s="61">
        <v>11104695.18</v>
      </c>
      <c r="D8" s="61">
        <v>11104695.18</v>
      </c>
      <c r="E8" s="61">
        <v>4824695.18</v>
      </c>
      <c r="F8" s="61">
        <v>6280000</v>
      </c>
      <c r="G8" s="61"/>
      <c r="H8" s="61"/>
      <c r="I8" s="61"/>
      <c r="J8" s="61"/>
      <c r="K8" s="61"/>
      <c r="L8" s="61"/>
      <c r="M8" s="61"/>
      <c r="N8" s="61"/>
      <c r="O8" s="61"/>
    </row>
    <row r="9" ht="22.5" customHeight="1" spans="1:15">
      <c r="A9" s="269" t="s">
        <v>89</v>
      </c>
      <c r="B9" s="269" t="str">
        <f t="shared" ref="B9:B12" si="0">"    "&amp;"行政运行"</f>
        <v>    行政运行</v>
      </c>
      <c r="C9" s="61">
        <v>4924695.18</v>
      </c>
      <c r="D9" s="61">
        <v>4924695.18</v>
      </c>
      <c r="E9" s="61">
        <v>3874695.18</v>
      </c>
      <c r="F9" s="61">
        <v>1050000</v>
      </c>
      <c r="G9" s="61"/>
      <c r="H9" s="61"/>
      <c r="I9" s="61"/>
      <c r="J9" s="61"/>
      <c r="K9" s="61"/>
      <c r="L9" s="61"/>
      <c r="M9" s="61"/>
      <c r="N9" s="61"/>
      <c r="O9" s="61"/>
    </row>
    <row r="10" ht="22.5" customHeight="1" spans="1:15">
      <c r="A10" s="269" t="s">
        <v>90</v>
      </c>
      <c r="B10" s="269" t="str">
        <f>"    "&amp;"一般行政管理事务"</f>
        <v>    一般行政管理事务</v>
      </c>
      <c r="C10" s="61">
        <v>6180000</v>
      </c>
      <c r="D10" s="61">
        <v>6180000</v>
      </c>
      <c r="E10" s="61">
        <v>950000</v>
      </c>
      <c r="F10" s="61">
        <v>5230000</v>
      </c>
      <c r="G10" s="61"/>
      <c r="H10" s="61"/>
      <c r="I10" s="61"/>
      <c r="J10" s="61"/>
      <c r="K10" s="61"/>
      <c r="L10" s="61"/>
      <c r="M10" s="61"/>
      <c r="N10" s="61"/>
      <c r="O10" s="61"/>
    </row>
    <row r="11" ht="22.5" customHeight="1" spans="1:15">
      <c r="A11" s="269" t="s">
        <v>91</v>
      </c>
      <c r="B11" s="269" t="str">
        <f>"  "&amp;"组织事务"</f>
        <v>  组织事务</v>
      </c>
      <c r="C11" s="61"/>
      <c r="D11" s="61"/>
      <c r="E11" s="61"/>
      <c r="F11" s="61"/>
      <c r="G11" s="61"/>
      <c r="H11" s="61"/>
      <c r="I11" s="61"/>
      <c r="J11" s="61"/>
      <c r="K11" s="61"/>
      <c r="L11" s="61"/>
      <c r="M11" s="61"/>
      <c r="N11" s="61"/>
      <c r="O11" s="61"/>
    </row>
    <row r="12" ht="22.5" customHeight="1" spans="1:15">
      <c r="A12" s="269" t="s">
        <v>92</v>
      </c>
      <c r="B12" s="269" t="str">
        <f t="shared" si="0"/>
        <v>    行政运行</v>
      </c>
      <c r="C12" s="61"/>
      <c r="D12" s="61"/>
      <c r="E12" s="61"/>
      <c r="F12" s="61"/>
      <c r="G12" s="61"/>
      <c r="H12" s="61"/>
      <c r="I12" s="61"/>
      <c r="J12" s="61"/>
      <c r="K12" s="61"/>
      <c r="L12" s="61"/>
      <c r="M12" s="61"/>
      <c r="N12" s="61"/>
      <c r="O12" s="61"/>
    </row>
    <row r="13" ht="22.5" customHeight="1" spans="1:15">
      <c r="A13" s="269" t="s">
        <v>93</v>
      </c>
      <c r="B13" s="269" t="s">
        <v>94</v>
      </c>
      <c r="C13" s="61">
        <v>379370.18</v>
      </c>
      <c r="D13" s="61">
        <v>379370.18</v>
      </c>
      <c r="E13" s="61">
        <v>379370.18</v>
      </c>
      <c r="F13" s="61"/>
      <c r="G13" s="61"/>
      <c r="H13" s="61"/>
      <c r="I13" s="61"/>
      <c r="J13" s="61"/>
      <c r="K13" s="61"/>
      <c r="L13" s="61"/>
      <c r="M13" s="61"/>
      <c r="N13" s="61"/>
      <c r="O13" s="61"/>
    </row>
    <row r="14" ht="22.5" customHeight="1" spans="1:15">
      <c r="A14" s="269" t="s">
        <v>95</v>
      </c>
      <c r="B14" s="269" t="str">
        <f>"  "&amp;"行政事业单位养老支出"</f>
        <v>  行政事业单位养老支出</v>
      </c>
      <c r="C14" s="61">
        <v>379370.18</v>
      </c>
      <c r="D14" s="61">
        <v>379370.18</v>
      </c>
      <c r="E14" s="61">
        <v>379370.18</v>
      </c>
      <c r="F14" s="61"/>
      <c r="G14" s="61"/>
      <c r="H14" s="61"/>
      <c r="I14" s="61"/>
      <c r="J14" s="61"/>
      <c r="K14" s="61"/>
      <c r="L14" s="61"/>
      <c r="M14" s="61"/>
      <c r="N14" s="61"/>
      <c r="O14" s="61"/>
    </row>
    <row r="15" ht="22.5" customHeight="1" spans="1:15">
      <c r="A15" s="269" t="s">
        <v>96</v>
      </c>
      <c r="B15" s="269" t="str">
        <f>"    "&amp;"机关事业单位基本养老保险缴费支出"</f>
        <v>    机关事业单位基本养老保险缴费支出</v>
      </c>
      <c r="C15" s="61">
        <v>379370.18</v>
      </c>
      <c r="D15" s="61">
        <v>379370.18</v>
      </c>
      <c r="E15" s="61">
        <v>379370.18</v>
      </c>
      <c r="F15" s="61"/>
      <c r="G15" s="61"/>
      <c r="H15" s="61"/>
      <c r="I15" s="61"/>
      <c r="J15" s="61"/>
      <c r="K15" s="61"/>
      <c r="L15" s="61"/>
      <c r="M15" s="61"/>
      <c r="N15" s="61"/>
      <c r="O15" s="61"/>
    </row>
    <row r="16" ht="22.5" customHeight="1" spans="1:15">
      <c r="A16" s="269" t="s">
        <v>97</v>
      </c>
      <c r="B16" s="269" t="str">
        <f>"    "&amp;"机关事业单位职业年金缴费支出"</f>
        <v>    机关事业单位职业年金缴费支出</v>
      </c>
      <c r="C16" s="61"/>
      <c r="D16" s="61"/>
      <c r="E16" s="61"/>
      <c r="F16" s="61"/>
      <c r="G16" s="61"/>
      <c r="H16" s="61"/>
      <c r="I16" s="61"/>
      <c r="J16" s="61"/>
      <c r="K16" s="61"/>
      <c r="L16" s="61"/>
      <c r="M16" s="61"/>
      <c r="N16" s="61"/>
      <c r="O16" s="61"/>
    </row>
    <row r="17" ht="22.5" customHeight="1" spans="1:15">
      <c r="A17" s="269" t="s">
        <v>98</v>
      </c>
      <c r="B17" s="269" t="s">
        <v>99</v>
      </c>
      <c r="C17" s="61">
        <v>280871.07</v>
      </c>
      <c r="D17" s="61">
        <v>280871.07</v>
      </c>
      <c r="E17" s="61">
        <v>280871.07</v>
      </c>
      <c r="F17" s="61"/>
      <c r="G17" s="61"/>
      <c r="H17" s="61"/>
      <c r="I17" s="61"/>
      <c r="J17" s="61"/>
      <c r="K17" s="61"/>
      <c r="L17" s="61"/>
      <c r="M17" s="61"/>
      <c r="N17" s="61"/>
      <c r="O17" s="61"/>
    </row>
    <row r="18" ht="22.5" customHeight="1" spans="1:15">
      <c r="A18" s="269" t="s">
        <v>100</v>
      </c>
      <c r="B18" s="269" t="str">
        <f>"  "&amp;"行政事业单位医疗"</f>
        <v>  行政事业单位医疗</v>
      </c>
      <c r="C18" s="61">
        <v>280871.07</v>
      </c>
      <c r="D18" s="61">
        <v>280871.07</v>
      </c>
      <c r="E18" s="61">
        <v>280871.07</v>
      </c>
      <c r="F18" s="61"/>
      <c r="G18" s="61"/>
      <c r="H18" s="61"/>
      <c r="I18" s="61"/>
      <c r="J18" s="61"/>
      <c r="K18" s="61"/>
      <c r="L18" s="61"/>
      <c r="M18" s="61"/>
      <c r="N18" s="61"/>
      <c r="O18" s="61"/>
    </row>
    <row r="19" ht="22.5" customHeight="1" spans="1:15">
      <c r="A19" s="269" t="s">
        <v>101</v>
      </c>
      <c r="B19" s="269" t="str">
        <f>"    "&amp;"行政单位医疗"</f>
        <v>    行政单位医疗</v>
      </c>
      <c r="C19" s="61">
        <v>102381.12</v>
      </c>
      <c r="D19" s="61">
        <v>102381.12</v>
      </c>
      <c r="E19" s="61">
        <v>102381.12</v>
      </c>
      <c r="F19" s="61"/>
      <c r="G19" s="61"/>
      <c r="H19" s="61"/>
      <c r="I19" s="61"/>
      <c r="J19" s="61"/>
      <c r="K19" s="61"/>
      <c r="L19" s="61"/>
      <c r="M19" s="61"/>
      <c r="N19" s="61"/>
      <c r="O19" s="61"/>
    </row>
    <row r="20" ht="22.5" customHeight="1" spans="1:15">
      <c r="A20" s="269" t="s">
        <v>102</v>
      </c>
      <c r="B20" s="269" t="str">
        <f>"    "&amp;"事业单位医疗"</f>
        <v>    事业单位医疗</v>
      </c>
      <c r="C20" s="61">
        <v>72330.3</v>
      </c>
      <c r="D20" s="61">
        <v>72330.3</v>
      </c>
      <c r="E20" s="61">
        <v>72330.3</v>
      </c>
      <c r="F20" s="61"/>
      <c r="G20" s="61"/>
      <c r="H20" s="61"/>
      <c r="I20" s="61"/>
      <c r="J20" s="61"/>
      <c r="K20" s="61"/>
      <c r="L20" s="61"/>
      <c r="M20" s="61"/>
      <c r="N20" s="61"/>
      <c r="O20" s="61"/>
    </row>
    <row r="21" ht="22.5" customHeight="1" spans="1:15">
      <c r="A21" s="269" t="s">
        <v>103</v>
      </c>
      <c r="B21" s="269" t="str">
        <f>"    "&amp;"公务员医疗补助"</f>
        <v>    公务员医疗补助</v>
      </c>
      <c r="C21" s="61">
        <v>97553.52</v>
      </c>
      <c r="D21" s="61">
        <v>97553.52</v>
      </c>
      <c r="E21" s="61">
        <v>97553.52</v>
      </c>
      <c r="F21" s="61"/>
      <c r="G21" s="61"/>
      <c r="H21" s="61"/>
      <c r="I21" s="61"/>
      <c r="J21" s="61"/>
      <c r="K21" s="61"/>
      <c r="L21" s="61"/>
      <c r="M21" s="61"/>
      <c r="N21" s="61"/>
      <c r="O21" s="61"/>
    </row>
    <row r="22" ht="22.5" customHeight="1" spans="1:15">
      <c r="A22" s="269" t="s">
        <v>104</v>
      </c>
      <c r="B22" s="269" t="str">
        <f>"    "&amp;"其他行政事业单位医疗支出"</f>
        <v>    其他行政事业单位医疗支出</v>
      </c>
      <c r="C22" s="61">
        <v>8606.13</v>
      </c>
      <c r="D22" s="61">
        <v>8606.13</v>
      </c>
      <c r="E22" s="61">
        <v>8606.13</v>
      </c>
      <c r="F22" s="61"/>
      <c r="G22" s="61"/>
      <c r="H22" s="61"/>
      <c r="I22" s="61"/>
      <c r="J22" s="61"/>
      <c r="K22" s="61"/>
      <c r="L22" s="61"/>
      <c r="M22" s="61"/>
      <c r="N22" s="61"/>
      <c r="O22" s="61"/>
    </row>
    <row r="23" ht="22.5" customHeight="1" spans="1:15">
      <c r="A23" s="269" t="s">
        <v>105</v>
      </c>
      <c r="B23" s="269" t="s">
        <v>106</v>
      </c>
      <c r="C23" s="61">
        <v>300367.63</v>
      </c>
      <c r="D23" s="61">
        <v>300367.63</v>
      </c>
      <c r="E23" s="61">
        <v>300367.63</v>
      </c>
      <c r="F23" s="61"/>
      <c r="G23" s="61"/>
      <c r="H23" s="61"/>
      <c r="I23" s="61"/>
      <c r="J23" s="61"/>
      <c r="K23" s="61"/>
      <c r="L23" s="61"/>
      <c r="M23" s="61"/>
      <c r="N23" s="61"/>
      <c r="O23" s="61"/>
    </row>
    <row r="24" ht="22.5" customHeight="1" spans="1:15">
      <c r="A24" s="269" t="s">
        <v>107</v>
      </c>
      <c r="B24" s="269" t="str">
        <f>"  "&amp;"住房改革支出"</f>
        <v>  住房改革支出</v>
      </c>
      <c r="C24" s="61">
        <v>300367.63</v>
      </c>
      <c r="D24" s="61">
        <v>300367.63</v>
      </c>
      <c r="E24" s="61">
        <v>300367.63</v>
      </c>
      <c r="F24" s="61"/>
      <c r="G24" s="61"/>
      <c r="H24" s="61"/>
      <c r="I24" s="61"/>
      <c r="J24" s="61"/>
      <c r="K24" s="61"/>
      <c r="L24" s="61"/>
      <c r="M24" s="61"/>
      <c r="N24" s="61"/>
      <c r="O24" s="61"/>
    </row>
    <row r="25" ht="22.5" customHeight="1" spans="1:15">
      <c r="A25" s="269" t="s">
        <v>108</v>
      </c>
      <c r="B25" s="269" t="str">
        <f>"    "&amp;"住房公积金"</f>
        <v>    住房公积金</v>
      </c>
      <c r="C25" s="61">
        <v>300367.63</v>
      </c>
      <c r="D25" s="61">
        <v>300367.63</v>
      </c>
      <c r="E25" s="61">
        <v>300367.63</v>
      </c>
      <c r="F25" s="61"/>
      <c r="G25" s="61"/>
      <c r="H25" s="61"/>
      <c r="I25" s="61"/>
      <c r="J25" s="61"/>
      <c r="K25" s="61"/>
      <c r="L25" s="61"/>
      <c r="M25" s="61"/>
      <c r="N25" s="61"/>
      <c r="O25" s="61"/>
    </row>
    <row r="26" ht="22.5" customHeight="1" spans="1:15">
      <c r="A26" s="114" t="s">
        <v>109</v>
      </c>
      <c r="B26" s="283" t="s">
        <v>109</v>
      </c>
      <c r="C26" s="184">
        <v>12065304.06</v>
      </c>
      <c r="D26" s="61">
        <v>12065304.06</v>
      </c>
      <c r="E26" s="184">
        <v>5785304.06</v>
      </c>
      <c r="F26" s="184">
        <v>6280000</v>
      </c>
      <c r="G26" s="184"/>
      <c r="H26" s="61"/>
      <c r="I26" s="184"/>
      <c r="J26" s="61"/>
      <c r="K26" s="184"/>
      <c r="L26" s="184"/>
      <c r="M26" s="184"/>
      <c r="N26" s="184"/>
      <c r="O26" s="184"/>
    </row>
  </sheetData>
  <mergeCells count="11">
    <mergeCell ref="A2:O2"/>
    <mergeCell ref="A3:L3"/>
    <mergeCell ref="D4:F4"/>
    <mergeCell ref="J4:O4"/>
    <mergeCell ref="A26:B26"/>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abSelected="1" topLeftCell="A22" workbookViewId="0">
      <selection activeCell="A1" sqref="A1"/>
    </sheetView>
  </sheetViews>
  <sheetFormatPr defaultColWidth="10.7083333333333" defaultRowHeight="14.25" customHeight="1" outlineLevelCol="3"/>
  <cols>
    <col min="1" max="1" width="45.85" customWidth="1"/>
    <col min="2" max="2" width="36" customWidth="1"/>
    <col min="3" max="3" width="41.85" customWidth="1"/>
    <col min="4" max="4" width="34.85" customWidth="1"/>
  </cols>
  <sheetData>
    <row r="1" ht="19.5" customHeight="1" spans="4:4">
      <c r="D1" s="118" t="s">
        <v>110</v>
      </c>
    </row>
    <row r="2" ht="36" customHeight="1" spans="1:4">
      <c r="A2" s="86" t="s">
        <v>111</v>
      </c>
      <c r="B2" s="267"/>
      <c r="C2" s="267"/>
      <c r="D2" s="267"/>
    </row>
    <row r="3" ht="24" customHeight="1" spans="1:4">
      <c r="A3" s="88" t="str">
        <f>"单位名称："&amp;"德钦县机关事务管理局"</f>
        <v>单位名称：德钦县机关事务管理局</v>
      </c>
      <c r="B3" s="268"/>
      <c r="C3" s="268"/>
      <c r="D3" s="193" t="s">
        <v>2</v>
      </c>
    </row>
    <row r="4" ht="19.5" customHeight="1" spans="1:4">
      <c r="A4" s="94" t="s">
        <v>3</v>
      </c>
      <c r="B4" s="96"/>
      <c r="C4" s="94" t="s">
        <v>4</v>
      </c>
      <c r="D4" s="96"/>
    </row>
    <row r="5" ht="21.75" customHeight="1" spans="1:4">
      <c r="A5" s="109" t="s">
        <v>5</v>
      </c>
      <c r="B5" s="201" t="s">
        <v>6</v>
      </c>
      <c r="C5" s="109" t="s">
        <v>112</v>
      </c>
      <c r="D5" s="201" t="s">
        <v>6</v>
      </c>
    </row>
    <row r="6" ht="17.25" customHeight="1" spans="1:4">
      <c r="A6" s="111"/>
      <c r="B6" s="100"/>
      <c r="C6" s="111"/>
      <c r="D6" s="100"/>
    </row>
    <row r="7" ht="22.5" customHeight="1" spans="1:4">
      <c r="A7" s="269" t="s">
        <v>113</v>
      </c>
      <c r="B7" s="270">
        <v>12065304.06</v>
      </c>
      <c r="C7" s="271" t="s">
        <v>114</v>
      </c>
      <c r="D7" s="184">
        <v>12065304.06</v>
      </c>
    </row>
    <row r="8" ht="22.5" customHeight="1" spans="1:4">
      <c r="A8" s="272" t="s">
        <v>115</v>
      </c>
      <c r="B8" s="270">
        <v>12065304.06</v>
      </c>
      <c r="C8" s="271" t="s">
        <v>116</v>
      </c>
      <c r="D8" s="184">
        <v>11104695.18</v>
      </c>
    </row>
    <row r="9" ht="22.5" customHeight="1" spans="1:4">
      <c r="A9" s="272" t="s">
        <v>117</v>
      </c>
      <c r="B9" s="273"/>
      <c r="C9" s="271" t="s">
        <v>118</v>
      </c>
      <c r="D9" s="184"/>
    </row>
    <row r="10" ht="22.5" customHeight="1" spans="1:4">
      <c r="A10" s="272" t="s">
        <v>119</v>
      </c>
      <c r="B10" s="273"/>
      <c r="C10" s="271" t="s">
        <v>120</v>
      </c>
      <c r="D10" s="184"/>
    </row>
    <row r="11" ht="22.5" customHeight="1" spans="1:4">
      <c r="A11" s="272" t="s">
        <v>121</v>
      </c>
      <c r="B11" s="269"/>
      <c r="C11" s="271" t="s">
        <v>122</v>
      </c>
      <c r="D11" s="184"/>
    </row>
    <row r="12" ht="22.5" customHeight="1" spans="1:4">
      <c r="A12" s="272" t="s">
        <v>115</v>
      </c>
      <c r="B12" s="269"/>
      <c r="C12" s="271" t="s">
        <v>123</v>
      </c>
      <c r="D12" s="184"/>
    </row>
    <row r="13" ht="22.5" customHeight="1" spans="1:4">
      <c r="A13" s="272" t="s">
        <v>117</v>
      </c>
      <c r="B13" s="272"/>
      <c r="C13" s="271" t="s">
        <v>124</v>
      </c>
      <c r="D13" s="184"/>
    </row>
    <row r="14" ht="22.5" customHeight="1" spans="1:4">
      <c r="A14" s="272" t="s">
        <v>119</v>
      </c>
      <c r="B14" s="272"/>
      <c r="C14" s="271" t="s">
        <v>125</v>
      </c>
      <c r="D14" s="184"/>
    </row>
    <row r="15" ht="22.5" customHeight="1" spans="1:4">
      <c r="A15" s="272"/>
      <c r="B15" s="272"/>
      <c r="C15" s="271" t="s">
        <v>126</v>
      </c>
      <c r="D15" s="184">
        <v>379370.18</v>
      </c>
    </row>
    <row r="16" ht="22.5" customHeight="1" spans="1:4">
      <c r="A16" s="272"/>
      <c r="B16" s="269"/>
      <c r="C16" s="271" t="s">
        <v>127</v>
      </c>
      <c r="D16" s="184">
        <v>280871.07</v>
      </c>
    </row>
    <row r="17" ht="22.5" customHeight="1" spans="1:4">
      <c r="A17" s="274"/>
      <c r="B17" s="275"/>
      <c r="C17" s="271" t="s">
        <v>128</v>
      </c>
      <c r="D17" s="184"/>
    </row>
    <row r="18" ht="22.5" customHeight="1" spans="1:4">
      <c r="A18" s="274"/>
      <c r="B18" s="275"/>
      <c r="C18" s="271" t="s">
        <v>129</v>
      </c>
      <c r="D18" s="184"/>
    </row>
    <row r="19" ht="22.5" customHeight="1" spans="1:4">
      <c r="A19" s="218"/>
      <c r="B19" s="218"/>
      <c r="C19" s="271" t="s">
        <v>130</v>
      </c>
      <c r="D19" s="184"/>
    </row>
    <row r="20" ht="22.5" customHeight="1" spans="1:4">
      <c r="A20" s="218"/>
      <c r="B20" s="218"/>
      <c r="C20" s="271" t="s">
        <v>131</v>
      </c>
      <c r="D20" s="184"/>
    </row>
    <row r="21" ht="22.5" customHeight="1" spans="1:4">
      <c r="A21" s="218"/>
      <c r="B21" s="218"/>
      <c r="C21" s="271" t="s">
        <v>132</v>
      </c>
      <c r="D21" s="184"/>
    </row>
    <row r="22" ht="22.5" customHeight="1" spans="1:4">
      <c r="A22" s="218"/>
      <c r="B22" s="218"/>
      <c r="C22" s="271" t="s">
        <v>133</v>
      </c>
      <c r="D22" s="184"/>
    </row>
    <row r="23" ht="22.5" customHeight="1" spans="1:4">
      <c r="A23" s="218"/>
      <c r="B23" s="218"/>
      <c r="C23" s="271" t="s">
        <v>134</v>
      </c>
      <c r="D23" s="184"/>
    </row>
    <row r="24" ht="22.5" customHeight="1" spans="1:4">
      <c r="A24" s="218"/>
      <c r="B24" s="218"/>
      <c r="C24" s="271" t="s">
        <v>135</v>
      </c>
      <c r="D24" s="184"/>
    </row>
    <row r="25" ht="22.5" customHeight="1" spans="1:4">
      <c r="A25" s="218"/>
      <c r="B25" s="218"/>
      <c r="C25" s="271" t="s">
        <v>136</v>
      </c>
      <c r="D25" s="184"/>
    </row>
    <row r="26" ht="22.5" customHeight="1" spans="1:4">
      <c r="A26" s="218"/>
      <c r="B26" s="218"/>
      <c r="C26" s="271" t="s">
        <v>137</v>
      </c>
      <c r="D26" s="184">
        <v>300367.63</v>
      </c>
    </row>
    <row r="27" ht="22.5" customHeight="1" spans="1:4">
      <c r="A27" s="218"/>
      <c r="B27" s="218"/>
      <c r="C27" s="271" t="s">
        <v>138</v>
      </c>
      <c r="D27" s="184"/>
    </row>
    <row r="28" ht="22.5" customHeight="1" spans="1:4">
      <c r="A28" s="218"/>
      <c r="B28" s="218"/>
      <c r="C28" s="271" t="s">
        <v>139</v>
      </c>
      <c r="D28" s="184"/>
    </row>
    <row r="29" ht="22.5" customHeight="1" spans="1:4">
      <c r="A29" s="218"/>
      <c r="B29" s="218"/>
      <c r="C29" s="271" t="s">
        <v>140</v>
      </c>
      <c r="D29" s="184"/>
    </row>
    <row r="30" ht="22.5" customHeight="1" spans="1:4">
      <c r="A30" s="218"/>
      <c r="B30" s="218"/>
      <c r="C30" s="271" t="s">
        <v>141</v>
      </c>
      <c r="D30" s="184"/>
    </row>
    <row r="31" ht="22.5" customHeight="1" spans="1:4">
      <c r="A31" s="276"/>
      <c r="B31" s="275"/>
      <c r="C31" s="271" t="s">
        <v>142</v>
      </c>
      <c r="D31" s="184"/>
    </row>
    <row r="32" ht="22.5" customHeight="1" spans="1:4">
      <c r="A32" s="276"/>
      <c r="B32" s="275"/>
      <c r="C32" s="271" t="s">
        <v>143</v>
      </c>
      <c r="D32" s="184"/>
    </row>
    <row r="33" ht="22.5" customHeight="1" spans="1:4">
      <c r="A33" s="276"/>
      <c r="B33" s="275"/>
      <c r="C33" s="271" t="s">
        <v>144</v>
      </c>
      <c r="D33" s="184"/>
    </row>
    <row r="34" ht="22.5" customHeight="1" spans="1:4">
      <c r="A34" s="276"/>
      <c r="B34" s="275"/>
      <c r="C34" s="274" t="s">
        <v>145</v>
      </c>
      <c r="D34" s="275"/>
    </row>
    <row r="35" ht="22.5" customHeight="1" spans="1:4">
      <c r="A35" s="277" t="s">
        <v>146</v>
      </c>
      <c r="B35" s="278">
        <v>12065304.06</v>
      </c>
      <c r="C35" s="276" t="s">
        <v>52</v>
      </c>
      <c r="D35" s="278">
        <v>12065304.06</v>
      </c>
    </row>
  </sheetData>
  <mergeCells count="8">
    <mergeCell ref="A2:D2"/>
    <mergeCell ref="A3:B3"/>
    <mergeCell ref="A4:B4"/>
    <mergeCell ref="C4:D4"/>
    <mergeCell ref="A5:A6"/>
    <mergeCell ref="B5:B6"/>
    <mergeCell ref="C5:C6"/>
    <mergeCell ref="D5:D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showZeros="0" tabSelected="1" topLeftCell="B1" workbookViewId="0">
      <selection activeCell="A1" sqref="A1"/>
    </sheetView>
  </sheetViews>
  <sheetFormatPr defaultColWidth="10.7083333333333" defaultRowHeight="14.25" customHeight="1" outlineLevelCol="6"/>
  <cols>
    <col min="1" max="1" width="23.575" customWidth="1"/>
    <col min="2" max="2" width="51.2833333333333" customWidth="1"/>
    <col min="3" max="3" width="28.2833333333333" customWidth="1"/>
    <col min="4" max="4" width="23.85" customWidth="1"/>
    <col min="5" max="7" width="28.2833333333333" customWidth="1"/>
  </cols>
  <sheetData>
    <row r="1" customHeight="1" spans="4:7">
      <c r="D1" s="220"/>
      <c r="F1" s="139"/>
      <c r="G1" s="118" t="s">
        <v>147</v>
      </c>
    </row>
    <row r="2" ht="39" customHeight="1" spans="1:7">
      <c r="A2" s="86" t="s">
        <v>148</v>
      </c>
      <c r="B2" s="200"/>
      <c r="C2" s="200"/>
      <c r="D2" s="200"/>
      <c r="E2" s="200"/>
      <c r="F2" s="200"/>
      <c r="G2" s="200"/>
    </row>
    <row r="3" ht="18" customHeight="1" spans="1:7">
      <c r="A3" s="88" t="str">
        <f>"单位名称："&amp;"德钦县机关事务管理局"</f>
        <v>单位名称：德钦县机关事务管理局</v>
      </c>
      <c r="B3" s="255"/>
      <c r="C3" s="244"/>
      <c r="D3" s="244"/>
      <c r="E3" s="244"/>
      <c r="F3" s="196"/>
      <c r="G3" s="193" t="s">
        <v>2</v>
      </c>
    </row>
    <row r="4" ht="20.25" customHeight="1" spans="1:7">
      <c r="A4" s="256" t="s">
        <v>149</v>
      </c>
      <c r="B4" s="257"/>
      <c r="C4" s="201" t="s">
        <v>57</v>
      </c>
      <c r="D4" s="233" t="s">
        <v>77</v>
      </c>
      <c r="E4" s="95"/>
      <c r="F4" s="96"/>
      <c r="G4" s="225" t="s">
        <v>78</v>
      </c>
    </row>
    <row r="5" ht="20.25" customHeight="1" spans="1:7">
      <c r="A5" s="258" t="s">
        <v>75</v>
      </c>
      <c r="B5" s="258" t="s">
        <v>76</v>
      </c>
      <c r="C5" s="111"/>
      <c r="D5" s="259" t="s">
        <v>59</v>
      </c>
      <c r="E5" s="259" t="s">
        <v>150</v>
      </c>
      <c r="F5" s="259" t="s">
        <v>151</v>
      </c>
      <c r="G5" s="187"/>
    </row>
    <row r="6" ht="19.5" customHeight="1" spans="1:7">
      <c r="A6" s="258" t="s">
        <v>152</v>
      </c>
      <c r="B6" s="258" t="s">
        <v>153</v>
      </c>
      <c r="C6" s="258" t="s">
        <v>154</v>
      </c>
      <c r="D6" s="259">
        <v>4</v>
      </c>
      <c r="E6" s="260" t="s">
        <v>155</v>
      </c>
      <c r="F6" s="260" t="s">
        <v>156</v>
      </c>
      <c r="G6" s="258" t="s">
        <v>157</v>
      </c>
    </row>
    <row r="7" ht="22.5" customHeight="1" spans="1:7">
      <c r="A7" s="216" t="s">
        <v>86</v>
      </c>
      <c r="B7" s="216" t="s">
        <v>87</v>
      </c>
      <c r="C7" s="261">
        <v>11104695.18</v>
      </c>
      <c r="D7" s="261">
        <v>4824695.18</v>
      </c>
      <c r="E7" s="261">
        <v>3031900.55</v>
      </c>
      <c r="F7" s="261">
        <v>1792794.63</v>
      </c>
      <c r="G7" s="261">
        <v>6280000</v>
      </c>
    </row>
    <row r="8" ht="22.5" customHeight="1" spans="1:7">
      <c r="A8" s="262" t="s">
        <v>88</v>
      </c>
      <c r="B8" s="262" t="s">
        <v>158</v>
      </c>
      <c r="C8" s="261">
        <v>11104695.18</v>
      </c>
      <c r="D8" s="261">
        <v>4824695.18</v>
      </c>
      <c r="E8" s="261">
        <v>3031900.55</v>
      </c>
      <c r="F8" s="261">
        <v>1792794.63</v>
      </c>
      <c r="G8" s="261">
        <v>6280000</v>
      </c>
    </row>
    <row r="9" ht="22.5" customHeight="1" spans="1:7">
      <c r="A9" s="263" t="s">
        <v>89</v>
      </c>
      <c r="B9" s="263" t="s">
        <v>159</v>
      </c>
      <c r="C9" s="261">
        <v>4924695.18</v>
      </c>
      <c r="D9" s="261">
        <v>3874695.18</v>
      </c>
      <c r="E9" s="261">
        <v>3031900.55</v>
      </c>
      <c r="F9" s="261">
        <v>842794.63</v>
      </c>
      <c r="G9" s="261">
        <v>1050000</v>
      </c>
    </row>
    <row r="10" ht="22.5" customHeight="1" spans="1:7">
      <c r="A10" s="263" t="s">
        <v>90</v>
      </c>
      <c r="B10" s="263" t="s">
        <v>160</v>
      </c>
      <c r="C10" s="261">
        <v>6180000</v>
      </c>
      <c r="D10" s="261">
        <v>950000</v>
      </c>
      <c r="E10" s="261"/>
      <c r="F10" s="261">
        <v>950000</v>
      </c>
      <c r="G10" s="261">
        <v>5230000</v>
      </c>
    </row>
    <row r="11" ht="22.5" customHeight="1" spans="1:7">
      <c r="A11" s="216" t="s">
        <v>93</v>
      </c>
      <c r="B11" s="216" t="s">
        <v>94</v>
      </c>
      <c r="C11" s="261">
        <v>379370.18</v>
      </c>
      <c r="D11" s="261">
        <v>379370.18</v>
      </c>
      <c r="E11" s="261">
        <v>379370.18</v>
      </c>
      <c r="F11" s="261"/>
      <c r="G11" s="261"/>
    </row>
    <row r="12" ht="22.5" customHeight="1" spans="1:7">
      <c r="A12" s="262" t="s">
        <v>95</v>
      </c>
      <c r="B12" s="262" t="s">
        <v>161</v>
      </c>
      <c r="C12" s="261">
        <v>379370.18</v>
      </c>
      <c r="D12" s="261">
        <v>379370.18</v>
      </c>
      <c r="E12" s="261">
        <v>379370.18</v>
      </c>
      <c r="F12" s="261"/>
      <c r="G12" s="261"/>
    </row>
    <row r="13" ht="22.5" customHeight="1" spans="1:7">
      <c r="A13" s="263" t="s">
        <v>96</v>
      </c>
      <c r="B13" s="263" t="s">
        <v>162</v>
      </c>
      <c r="C13" s="261">
        <v>379370.18</v>
      </c>
      <c r="D13" s="261">
        <v>379370.18</v>
      </c>
      <c r="E13" s="261">
        <v>379370.18</v>
      </c>
      <c r="F13" s="261"/>
      <c r="G13" s="261"/>
    </row>
    <row r="14" ht="22.5" customHeight="1" spans="1:7">
      <c r="A14" s="216" t="s">
        <v>98</v>
      </c>
      <c r="B14" s="216" t="s">
        <v>99</v>
      </c>
      <c r="C14" s="261">
        <v>280871.07</v>
      </c>
      <c r="D14" s="261">
        <v>280871.07</v>
      </c>
      <c r="E14" s="261">
        <v>280871.07</v>
      </c>
      <c r="F14" s="261"/>
      <c r="G14" s="261"/>
    </row>
    <row r="15" ht="22.5" customHeight="1" spans="1:7">
      <c r="A15" s="262" t="s">
        <v>100</v>
      </c>
      <c r="B15" s="262" t="s">
        <v>163</v>
      </c>
      <c r="C15" s="261">
        <v>280871.07</v>
      </c>
      <c r="D15" s="261">
        <v>280871.07</v>
      </c>
      <c r="E15" s="261">
        <v>280871.07</v>
      </c>
      <c r="F15" s="261"/>
      <c r="G15" s="261"/>
    </row>
    <row r="16" ht="22.5" customHeight="1" spans="1:7">
      <c r="A16" s="263" t="s">
        <v>101</v>
      </c>
      <c r="B16" s="263" t="s">
        <v>164</v>
      </c>
      <c r="C16" s="261">
        <v>102381.12</v>
      </c>
      <c r="D16" s="261">
        <v>102381.12</v>
      </c>
      <c r="E16" s="261">
        <v>102381.12</v>
      </c>
      <c r="F16" s="261"/>
      <c r="G16" s="261"/>
    </row>
    <row r="17" ht="22.5" customHeight="1" spans="1:7">
      <c r="A17" s="263" t="s">
        <v>102</v>
      </c>
      <c r="B17" s="263" t="s">
        <v>165</v>
      </c>
      <c r="C17" s="261">
        <v>72330.3</v>
      </c>
      <c r="D17" s="261">
        <v>72330.3</v>
      </c>
      <c r="E17" s="261">
        <v>72330.3</v>
      </c>
      <c r="F17" s="261"/>
      <c r="G17" s="261"/>
    </row>
    <row r="18" ht="22.5" customHeight="1" spans="1:7">
      <c r="A18" s="263" t="s">
        <v>103</v>
      </c>
      <c r="B18" s="263" t="s">
        <v>166</v>
      </c>
      <c r="C18" s="261">
        <v>97553.52</v>
      </c>
      <c r="D18" s="261">
        <v>97553.52</v>
      </c>
      <c r="E18" s="261">
        <v>97553.52</v>
      </c>
      <c r="F18" s="261"/>
      <c r="G18" s="261"/>
    </row>
    <row r="19" ht="22.5" customHeight="1" spans="1:7">
      <c r="A19" s="263" t="s">
        <v>104</v>
      </c>
      <c r="B19" s="263" t="s">
        <v>167</v>
      </c>
      <c r="C19" s="261">
        <v>8606.13</v>
      </c>
      <c r="D19" s="261">
        <v>8606.13</v>
      </c>
      <c r="E19" s="261">
        <v>8606.13</v>
      </c>
      <c r="F19" s="261"/>
      <c r="G19" s="261"/>
    </row>
    <row r="20" ht="22.5" customHeight="1" spans="1:7">
      <c r="A20" s="216" t="s">
        <v>105</v>
      </c>
      <c r="B20" s="216" t="s">
        <v>106</v>
      </c>
      <c r="C20" s="261">
        <v>300367.63</v>
      </c>
      <c r="D20" s="261">
        <v>300367.63</v>
      </c>
      <c r="E20" s="261">
        <v>300367.63</v>
      </c>
      <c r="F20" s="261"/>
      <c r="G20" s="261"/>
    </row>
    <row r="21" ht="22.5" customHeight="1" spans="1:7">
      <c r="A21" s="262" t="s">
        <v>107</v>
      </c>
      <c r="B21" s="262" t="s">
        <v>168</v>
      </c>
      <c r="C21" s="261">
        <v>300367.63</v>
      </c>
      <c r="D21" s="261">
        <v>300367.63</v>
      </c>
      <c r="E21" s="261">
        <v>300367.63</v>
      </c>
      <c r="F21" s="261"/>
      <c r="G21" s="261"/>
    </row>
    <row r="22" ht="22.5" customHeight="1" spans="1:7">
      <c r="A22" s="263" t="s">
        <v>108</v>
      </c>
      <c r="B22" s="263" t="s">
        <v>169</v>
      </c>
      <c r="C22" s="261">
        <v>300367.63</v>
      </c>
      <c r="D22" s="261">
        <v>300367.63</v>
      </c>
      <c r="E22" s="261">
        <v>300367.63</v>
      </c>
      <c r="F22" s="261"/>
      <c r="G22" s="261"/>
    </row>
    <row r="23" ht="22.5" customHeight="1" spans="1:7">
      <c r="A23" s="264" t="s">
        <v>109</v>
      </c>
      <c r="B23" s="265" t="s">
        <v>109</v>
      </c>
      <c r="C23" s="266">
        <v>12065304.06</v>
      </c>
      <c r="D23" s="261">
        <v>5785304.06</v>
      </c>
      <c r="E23" s="266">
        <v>3992509.43</v>
      </c>
      <c r="F23" s="266">
        <v>1792794.63</v>
      </c>
      <c r="G23" s="266">
        <v>6280000</v>
      </c>
    </row>
  </sheetData>
  <mergeCells count="7">
    <mergeCell ref="A2:G2"/>
    <mergeCell ref="A3:E3"/>
    <mergeCell ref="A4:B4"/>
    <mergeCell ref="D4:F4"/>
    <mergeCell ref="A23:B23"/>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tabSelected="1" workbookViewId="0">
      <selection activeCell="A1" sqref="A1"/>
    </sheetView>
  </sheetViews>
  <sheetFormatPr defaultColWidth="10.7083333333333" defaultRowHeight="14.25" customHeight="1" outlineLevelRow="6" outlineLevelCol="5"/>
  <cols>
    <col min="1" max="2" width="32" customWidth="1"/>
    <col min="3" max="6" width="30.1416666666667" customWidth="1"/>
  </cols>
  <sheetData>
    <row r="1" customHeight="1" spans="1:6">
      <c r="A1" s="239"/>
      <c r="B1" s="239"/>
      <c r="C1" s="174"/>
      <c r="D1" s="240"/>
      <c r="F1" s="241" t="s">
        <v>170</v>
      </c>
    </row>
    <row r="2" ht="36.75" customHeight="1" spans="1:6">
      <c r="A2" s="242" t="s">
        <v>171</v>
      </c>
      <c r="B2" s="243"/>
      <c r="C2" s="243"/>
      <c r="D2" s="243"/>
      <c r="E2" s="243"/>
      <c r="F2" s="243"/>
    </row>
    <row r="3" ht="18.75" customHeight="1" spans="1:6">
      <c r="A3" s="88" t="str">
        <f>"单位名称："&amp;"德钦县机关事务管理局"</f>
        <v>单位名称：德钦县机关事务管理局</v>
      </c>
      <c r="B3" s="239"/>
      <c r="C3" s="174"/>
      <c r="D3" s="244"/>
      <c r="F3" s="241" t="s">
        <v>172</v>
      </c>
    </row>
    <row r="4" ht="19.5" customHeight="1" spans="1:6">
      <c r="A4" s="245" t="s">
        <v>173</v>
      </c>
      <c r="B4" s="246" t="s">
        <v>174</v>
      </c>
      <c r="C4" s="151" t="s">
        <v>175</v>
      </c>
      <c r="D4" s="247"/>
      <c r="E4" s="248"/>
      <c r="F4" s="246" t="s">
        <v>176</v>
      </c>
    </row>
    <row r="5" ht="19.5" customHeight="1" spans="1:6">
      <c r="A5" s="249"/>
      <c r="B5" s="250"/>
      <c r="C5" s="150" t="s">
        <v>59</v>
      </c>
      <c r="D5" s="150" t="s">
        <v>177</v>
      </c>
      <c r="E5" s="150" t="s">
        <v>178</v>
      </c>
      <c r="F5" s="250"/>
    </row>
    <row r="6" ht="18.75" customHeight="1" spans="1:6">
      <c r="A6" s="251">
        <v>1</v>
      </c>
      <c r="B6" s="251">
        <v>2</v>
      </c>
      <c r="C6" s="252">
        <v>3</v>
      </c>
      <c r="D6" s="251">
        <v>4</v>
      </c>
      <c r="E6" s="251">
        <v>5</v>
      </c>
      <c r="F6" s="251">
        <v>6</v>
      </c>
    </row>
    <row r="7" ht="22.5" customHeight="1" spans="1:6">
      <c r="A7" s="253">
        <v>1654500</v>
      </c>
      <c r="B7" s="253"/>
      <c r="C7" s="254">
        <v>652500</v>
      </c>
      <c r="D7" s="253"/>
      <c r="E7" s="253">
        <v>652500</v>
      </c>
      <c r="F7" s="253">
        <v>1002000</v>
      </c>
    </row>
  </sheetData>
  <mergeCells count="6">
    <mergeCell ref="A2:F2"/>
    <mergeCell ref="A3:D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51"/>
  <sheetViews>
    <sheetView showZeros="0" tabSelected="1" topLeftCell="R1" workbookViewId="0">
      <selection activeCell="A1" sqref="A1"/>
    </sheetView>
  </sheetViews>
  <sheetFormatPr defaultColWidth="10.7083333333333" defaultRowHeight="14.25" customHeight="1"/>
  <cols>
    <col min="1" max="1" width="38.2833333333333" customWidth="1"/>
    <col min="2" max="2" width="29.7083333333333" customWidth="1"/>
    <col min="3" max="3" width="31" customWidth="1"/>
    <col min="4" max="4" width="11.85" customWidth="1"/>
    <col min="5" max="5" width="20.575" customWidth="1"/>
    <col min="6" max="6" width="12" customWidth="1"/>
    <col min="7" max="7" width="26.85" customWidth="1"/>
    <col min="8" max="22" width="23.1416666666667" customWidth="1"/>
    <col min="23" max="24" width="23.2833333333333" customWidth="1"/>
  </cols>
  <sheetData>
    <row r="1" ht="18.75" customHeight="1" spans="2:24">
      <c r="B1" s="229"/>
      <c r="D1" s="230"/>
      <c r="E1" s="230"/>
      <c r="F1" s="230"/>
      <c r="G1" s="230"/>
      <c r="H1" s="156"/>
      <c r="I1" s="156"/>
      <c r="J1" s="84"/>
      <c r="K1" s="156"/>
      <c r="L1" s="156"/>
      <c r="M1" s="156"/>
      <c r="N1" s="156"/>
      <c r="O1" s="84"/>
      <c r="P1" s="84"/>
      <c r="Q1" s="84"/>
      <c r="R1" s="156"/>
      <c r="V1" s="229"/>
      <c r="X1" s="138" t="s">
        <v>179</v>
      </c>
    </row>
    <row r="2" ht="39.75" customHeight="1" spans="1:24">
      <c r="A2" s="231" t="s">
        <v>180</v>
      </c>
      <c r="B2" s="141"/>
      <c r="C2" s="141"/>
      <c r="D2" s="141"/>
      <c r="E2" s="141"/>
      <c r="F2" s="141"/>
      <c r="G2" s="141"/>
      <c r="H2" s="141"/>
      <c r="I2" s="141"/>
      <c r="J2" s="87"/>
      <c r="K2" s="141"/>
      <c r="L2" s="141"/>
      <c r="M2" s="141"/>
      <c r="N2" s="141"/>
      <c r="O2" s="87"/>
      <c r="P2" s="87"/>
      <c r="Q2" s="87"/>
      <c r="R2" s="141"/>
      <c r="S2" s="141"/>
      <c r="T2" s="141"/>
      <c r="U2" s="141"/>
      <c r="V2" s="141"/>
      <c r="W2" s="141"/>
      <c r="X2" s="141"/>
    </row>
    <row r="3" ht="18.75" customHeight="1" spans="1:24">
      <c r="A3" s="88" t="str">
        <f>"单位名称："&amp;"德钦县机关事务管理局"</f>
        <v>单位名称：德钦县机关事务管理局</v>
      </c>
      <c r="B3" s="232"/>
      <c r="C3" s="232"/>
      <c r="D3" s="232"/>
      <c r="E3" s="232"/>
      <c r="F3" s="232"/>
      <c r="G3" s="232"/>
      <c r="H3" s="158"/>
      <c r="I3" s="158"/>
      <c r="J3" s="90"/>
      <c r="K3" s="158"/>
      <c r="L3" s="158"/>
      <c r="M3" s="158"/>
      <c r="N3" s="158"/>
      <c r="O3" s="90"/>
      <c r="P3" s="90"/>
      <c r="Q3" s="90"/>
      <c r="R3" s="158"/>
      <c r="V3" s="229"/>
      <c r="X3" s="177" t="s">
        <v>172</v>
      </c>
    </row>
    <row r="4" ht="18" customHeight="1" spans="1:24">
      <c r="A4" s="92" t="s">
        <v>181</v>
      </c>
      <c r="B4" s="92" t="s">
        <v>182</v>
      </c>
      <c r="C4" s="92" t="s">
        <v>183</v>
      </c>
      <c r="D4" s="92" t="s">
        <v>184</v>
      </c>
      <c r="E4" s="92" t="s">
        <v>185</v>
      </c>
      <c r="F4" s="92" t="s">
        <v>186</v>
      </c>
      <c r="G4" s="92" t="s">
        <v>187</v>
      </c>
      <c r="H4" s="233" t="s">
        <v>188</v>
      </c>
      <c r="I4" s="179" t="s">
        <v>188</v>
      </c>
      <c r="J4" s="95"/>
      <c r="K4" s="179"/>
      <c r="L4" s="179"/>
      <c r="M4" s="179"/>
      <c r="N4" s="179"/>
      <c r="O4" s="95"/>
      <c r="P4" s="95"/>
      <c r="Q4" s="95"/>
      <c r="R4" s="146" t="s">
        <v>63</v>
      </c>
      <c r="S4" s="179" t="s">
        <v>80</v>
      </c>
      <c r="T4" s="179"/>
      <c r="U4" s="179"/>
      <c r="V4" s="179"/>
      <c r="W4" s="179"/>
      <c r="X4" s="237"/>
    </row>
    <row r="5" ht="18" customHeight="1" spans="1:24">
      <c r="A5" s="97"/>
      <c r="B5" s="228"/>
      <c r="C5" s="97"/>
      <c r="D5" s="97"/>
      <c r="E5" s="97"/>
      <c r="F5" s="97"/>
      <c r="G5" s="97"/>
      <c r="H5" s="201" t="s">
        <v>189</v>
      </c>
      <c r="I5" s="233" t="s">
        <v>60</v>
      </c>
      <c r="J5" s="95"/>
      <c r="K5" s="179"/>
      <c r="L5" s="179"/>
      <c r="M5" s="179"/>
      <c r="N5" s="237"/>
      <c r="O5" s="94" t="s">
        <v>190</v>
      </c>
      <c r="P5" s="95"/>
      <c r="Q5" s="96"/>
      <c r="R5" s="92" t="s">
        <v>63</v>
      </c>
      <c r="S5" s="233" t="s">
        <v>80</v>
      </c>
      <c r="T5" s="146" t="s">
        <v>66</v>
      </c>
      <c r="U5" s="179" t="s">
        <v>80</v>
      </c>
      <c r="V5" s="146" t="s">
        <v>68</v>
      </c>
      <c r="W5" s="146" t="s">
        <v>69</v>
      </c>
      <c r="X5" s="147" t="s">
        <v>70</v>
      </c>
    </row>
    <row r="6" ht="18.75" customHeight="1" spans="1:24">
      <c r="A6" s="110"/>
      <c r="B6" s="110"/>
      <c r="C6" s="110"/>
      <c r="D6" s="110"/>
      <c r="E6" s="110"/>
      <c r="F6" s="110"/>
      <c r="G6" s="110"/>
      <c r="H6" s="110"/>
      <c r="I6" s="238" t="s">
        <v>191</v>
      </c>
      <c r="J6" s="147" t="s">
        <v>192</v>
      </c>
      <c r="K6" s="92" t="s">
        <v>193</v>
      </c>
      <c r="L6" s="92" t="s">
        <v>194</v>
      </c>
      <c r="M6" s="92" t="s">
        <v>195</v>
      </c>
      <c r="N6" s="92" t="s">
        <v>196</v>
      </c>
      <c r="O6" s="92" t="s">
        <v>60</v>
      </c>
      <c r="P6" s="92" t="s">
        <v>61</v>
      </c>
      <c r="Q6" s="92" t="s">
        <v>62</v>
      </c>
      <c r="R6" s="110"/>
      <c r="S6" s="92" t="s">
        <v>59</v>
      </c>
      <c r="T6" s="92" t="s">
        <v>66</v>
      </c>
      <c r="U6" s="92" t="s">
        <v>197</v>
      </c>
      <c r="V6" s="92" t="s">
        <v>68</v>
      </c>
      <c r="W6" s="92" t="s">
        <v>69</v>
      </c>
      <c r="X6" s="92" t="s">
        <v>70</v>
      </c>
    </row>
    <row r="7" ht="37.5" customHeight="1" spans="1:24">
      <c r="A7" s="204"/>
      <c r="B7" s="204"/>
      <c r="C7" s="204"/>
      <c r="D7" s="204"/>
      <c r="E7" s="204"/>
      <c r="F7" s="204"/>
      <c r="G7" s="204"/>
      <c r="H7" s="204"/>
      <c r="I7" s="183" t="s">
        <v>59</v>
      </c>
      <c r="J7" s="183" t="s">
        <v>198</v>
      </c>
      <c r="K7" s="99" t="s">
        <v>192</v>
      </c>
      <c r="L7" s="99" t="s">
        <v>194</v>
      </c>
      <c r="M7" s="99" t="s">
        <v>195</v>
      </c>
      <c r="N7" s="99" t="s">
        <v>196</v>
      </c>
      <c r="O7" s="99" t="s">
        <v>194</v>
      </c>
      <c r="P7" s="99" t="s">
        <v>195</v>
      </c>
      <c r="Q7" s="99" t="s">
        <v>196</v>
      </c>
      <c r="R7" s="99" t="s">
        <v>63</v>
      </c>
      <c r="S7" s="99" t="s">
        <v>59</v>
      </c>
      <c r="T7" s="99" t="s">
        <v>66</v>
      </c>
      <c r="U7" s="99" t="s">
        <v>197</v>
      </c>
      <c r="V7" s="99" t="s">
        <v>68</v>
      </c>
      <c r="W7" s="99" t="s">
        <v>69</v>
      </c>
      <c r="X7" s="99" t="s">
        <v>70</v>
      </c>
    </row>
    <row r="8" ht="19.5" customHeight="1" spans="1:24">
      <c r="A8" s="234">
        <v>1</v>
      </c>
      <c r="B8" s="234">
        <v>2</v>
      </c>
      <c r="C8" s="234">
        <v>3</v>
      </c>
      <c r="D8" s="234">
        <v>4</v>
      </c>
      <c r="E8" s="234">
        <v>5</v>
      </c>
      <c r="F8" s="234">
        <v>6</v>
      </c>
      <c r="G8" s="234">
        <v>7</v>
      </c>
      <c r="H8" s="234">
        <v>8</v>
      </c>
      <c r="I8" s="234">
        <v>9</v>
      </c>
      <c r="J8" s="234">
        <v>10</v>
      </c>
      <c r="K8" s="234">
        <v>11</v>
      </c>
      <c r="L8" s="234">
        <v>12</v>
      </c>
      <c r="M8" s="234">
        <v>13</v>
      </c>
      <c r="N8" s="234">
        <v>14</v>
      </c>
      <c r="O8" s="234">
        <v>15</v>
      </c>
      <c r="P8" s="234">
        <v>16</v>
      </c>
      <c r="Q8" s="234">
        <v>17</v>
      </c>
      <c r="R8" s="234">
        <v>18</v>
      </c>
      <c r="S8" s="234">
        <v>19</v>
      </c>
      <c r="T8" s="234">
        <v>20</v>
      </c>
      <c r="U8" s="234">
        <v>21</v>
      </c>
      <c r="V8" s="234">
        <v>22</v>
      </c>
      <c r="W8" s="234">
        <v>23</v>
      </c>
      <c r="X8" s="234">
        <v>24</v>
      </c>
    </row>
    <row r="9" ht="22.5" customHeight="1" spans="1:24">
      <c r="A9" s="113" t="s">
        <v>72</v>
      </c>
      <c r="B9" s="113"/>
      <c r="C9" s="113"/>
      <c r="D9" s="113"/>
      <c r="E9" s="113"/>
      <c r="F9" s="113"/>
      <c r="G9" s="113"/>
      <c r="H9" s="184"/>
      <c r="I9" s="184"/>
      <c r="J9" s="184"/>
      <c r="K9" s="184"/>
      <c r="L9" s="129"/>
      <c r="M9" s="184"/>
      <c r="N9" s="129"/>
      <c r="O9" s="129"/>
      <c r="P9" s="129"/>
      <c r="Q9" s="129"/>
      <c r="R9" s="184"/>
      <c r="S9" s="184"/>
      <c r="T9" s="184"/>
      <c r="U9" s="184"/>
      <c r="V9" s="184"/>
      <c r="W9" s="184"/>
      <c r="X9" s="184"/>
    </row>
    <row r="10" ht="22.5" customHeight="1" spans="1:24">
      <c r="A10" s="113" t="s">
        <v>72</v>
      </c>
      <c r="B10" s="113" t="s">
        <v>199</v>
      </c>
      <c r="C10" s="113" t="s">
        <v>200</v>
      </c>
      <c r="D10" s="113" t="s">
        <v>89</v>
      </c>
      <c r="E10" s="113" t="s">
        <v>159</v>
      </c>
      <c r="F10" s="113" t="s">
        <v>201</v>
      </c>
      <c r="G10" s="113" t="s">
        <v>202</v>
      </c>
      <c r="H10" s="184">
        <v>313164</v>
      </c>
      <c r="I10" s="184">
        <v>313164</v>
      </c>
      <c r="J10" s="184"/>
      <c r="K10" s="184"/>
      <c r="L10" s="129"/>
      <c r="M10" s="184">
        <v>313164</v>
      </c>
      <c r="N10" s="129"/>
      <c r="O10" s="129"/>
      <c r="P10" s="129"/>
      <c r="Q10" s="129"/>
      <c r="R10" s="184"/>
      <c r="S10" s="184"/>
      <c r="T10" s="184"/>
      <c r="U10" s="184"/>
      <c r="V10" s="184"/>
      <c r="W10" s="184"/>
      <c r="X10" s="184"/>
    </row>
    <row r="11" ht="22.5" customHeight="1" spans="1:24">
      <c r="A11" s="113" t="s">
        <v>72</v>
      </c>
      <c r="B11" s="113" t="s">
        <v>203</v>
      </c>
      <c r="C11" s="113" t="s">
        <v>204</v>
      </c>
      <c r="D11" s="113" t="s">
        <v>89</v>
      </c>
      <c r="E11" s="113" t="s">
        <v>159</v>
      </c>
      <c r="F11" s="113" t="s">
        <v>201</v>
      </c>
      <c r="G11" s="113" t="s">
        <v>202</v>
      </c>
      <c r="H11" s="184">
        <v>185772</v>
      </c>
      <c r="I11" s="184">
        <v>185772</v>
      </c>
      <c r="J11" s="184"/>
      <c r="K11" s="184"/>
      <c r="L11" s="62"/>
      <c r="M11" s="184">
        <v>185772</v>
      </c>
      <c r="N11" s="62"/>
      <c r="O11" s="62"/>
      <c r="P11" s="62"/>
      <c r="Q11" s="62"/>
      <c r="R11" s="184"/>
      <c r="S11" s="184"/>
      <c r="T11" s="184"/>
      <c r="U11" s="184"/>
      <c r="V11" s="184"/>
      <c r="W11" s="184"/>
      <c r="X11" s="184"/>
    </row>
    <row r="12" ht="22.5" customHeight="1" spans="1:24">
      <c r="A12" s="113" t="s">
        <v>72</v>
      </c>
      <c r="B12" s="113" t="s">
        <v>199</v>
      </c>
      <c r="C12" s="113" t="s">
        <v>200</v>
      </c>
      <c r="D12" s="113" t="s">
        <v>89</v>
      </c>
      <c r="E12" s="113" t="s">
        <v>159</v>
      </c>
      <c r="F12" s="113" t="s">
        <v>205</v>
      </c>
      <c r="G12" s="113" t="s">
        <v>206</v>
      </c>
      <c r="H12" s="184">
        <v>912357.6</v>
      </c>
      <c r="I12" s="184">
        <v>912357.6</v>
      </c>
      <c r="J12" s="184"/>
      <c r="K12" s="184"/>
      <c r="L12" s="62"/>
      <c r="M12" s="184">
        <v>912357.6</v>
      </c>
      <c r="N12" s="62"/>
      <c r="O12" s="62"/>
      <c r="P12" s="62"/>
      <c r="Q12" s="62"/>
      <c r="R12" s="184"/>
      <c r="S12" s="184"/>
      <c r="T12" s="184"/>
      <c r="U12" s="184"/>
      <c r="V12" s="184"/>
      <c r="W12" s="184"/>
      <c r="X12" s="184"/>
    </row>
    <row r="13" ht="22.5" customHeight="1" spans="1:24">
      <c r="A13" s="113" t="s">
        <v>72</v>
      </c>
      <c r="B13" s="113" t="s">
        <v>203</v>
      </c>
      <c r="C13" s="113" t="s">
        <v>204</v>
      </c>
      <c r="D13" s="113" t="s">
        <v>89</v>
      </c>
      <c r="E13" s="113" t="s">
        <v>159</v>
      </c>
      <c r="F13" s="113" t="s">
        <v>205</v>
      </c>
      <c r="G13" s="113" t="s">
        <v>206</v>
      </c>
      <c r="H13" s="184">
        <v>305220</v>
      </c>
      <c r="I13" s="184">
        <v>305220</v>
      </c>
      <c r="J13" s="184"/>
      <c r="K13" s="184"/>
      <c r="L13" s="62"/>
      <c r="M13" s="184">
        <v>305220</v>
      </c>
      <c r="N13" s="62"/>
      <c r="O13" s="62"/>
      <c r="P13" s="62"/>
      <c r="Q13" s="62"/>
      <c r="R13" s="184"/>
      <c r="S13" s="184"/>
      <c r="T13" s="184"/>
      <c r="U13" s="184"/>
      <c r="V13" s="184"/>
      <c r="W13" s="184"/>
      <c r="X13" s="184"/>
    </row>
    <row r="14" ht="22.5" customHeight="1" spans="1:24">
      <c r="A14" s="113" t="s">
        <v>72</v>
      </c>
      <c r="B14" s="113" t="s">
        <v>203</v>
      </c>
      <c r="C14" s="113" t="s">
        <v>204</v>
      </c>
      <c r="D14" s="113" t="s">
        <v>89</v>
      </c>
      <c r="E14" s="113" t="s">
        <v>159</v>
      </c>
      <c r="F14" s="113" t="s">
        <v>205</v>
      </c>
      <c r="G14" s="113" t="s">
        <v>206</v>
      </c>
      <c r="H14" s="184"/>
      <c r="I14" s="184"/>
      <c r="J14" s="184"/>
      <c r="K14" s="184"/>
      <c r="L14" s="62"/>
      <c r="M14" s="184"/>
      <c r="N14" s="62"/>
      <c r="O14" s="62"/>
      <c r="P14" s="62"/>
      <c r="Q14" s="62"/>
      <c r="R14" s="184"/>
      <c r="S14" s="184"/>
      <c r="T14" s="184"/>
      <c r="U14" s="184"/>
      <c r="V14" s="184"/>
      <c r="W14" s="184"/>
      <c r="X14" s="184"/>
    </row>
    <row r="15" ht="22.5" customHeight="1" spans="1:24">
      <c r="A15" s="113" t="s">
        <v>72</v>
      </c>
      <c r="B15" s="113" t="s">
        <v>199</v>
      </c>
      <c r="C15" s="113" t="s">
        <v>200</v>
      </c>
      <c r="D15" s="113" t="s">
        <v>89</v>
      </c>
      <c r="E15" s="113" t="s">
        <v>159</v>
      </c>
      <c r="F15" s="113" t="s">
        <v>205</v>
      </c>
      <c r="G15" s="113" t="s">
        <v>206</v>
      </c>
      <c r="H15" s="184"/>
      <c r="I15" s="184"/>
      <c r="J15" s="184"/>
      <c r="K15" s="184"/>
      <c r="L15" s="62"/>
      <c r="M15" s="184"/>
      <c r="N15" s="62"/>
      <c r="O15" s="62"/>
      <c r="P15" s="62"/>
      <c r="Q15" s="62"/>
      <c r="R15" s="184"/>
      <c r="S15" s="184"/>
      <c r="T15" s="184"/>
      <c r="U15" s="184"/>
      <c r="V15" s="184"/>
      <c r="W15" s="184"/>
      <c r="X15" s="184"/>
    </row>
    <row r="16" ht="22.5" customHeight="1" spans="1:24">
      <c r="A16" s="113" t="s">
        <v>72</v>
      </c>
      <c r="B16" s="113" t="s">
        <v>207</v>
      </c>
      <c r="C16" s="113" t="s">
        <v>208</v>
      </c>
      <c r="D16" s="113" t="s">
        <v>89</v>
      </c>
      <c r="E16" s="113" t="s">
        <v>159</v>
      </c>
      <c r="F16" s="113" t="s">
        <v>209</v>
      </c>
      <c r="G16" s="113" t="s">
        <v>210</v>
      </c>
      <c r="H16" s="184">
        <v>224760</v>
      </c>
      <c r="I16" s="184">
        <v>224760</v>
      </c>
      <c r="J16" s="184"/>
      <c r="K16" s="184"/>
      <c r="L16" s="62"/>
      <c r="M16" s="184">
        <v>224760</v>
      </c>
      <c r="N16" s="62"/>
      <c r="O16" s="62"/>
      <c r="P16" s="62"/>
      <c r="Q16" s="62"/>
      <c r="R16" s="184"/>
      <c r="S16" s="184"/>
      <c r="T16" s="184"/>
      <c r="U16" s="184"/>
      <c r="V16" s="184"/>
      <c r="W16" s="184"/>
      <c r="X16" s="184"/>
    </row>
    <row r="17" ht="22.5" customHeight="1" spans="1:24">
      <c r="A17" s="113" t="s">
        <v>72</v>
      </c>
      <c r="B17" s="113" t="s">
        <v>199</v>
      </c>
      <c r="C17" s="113" t="s">
        <v>200</v>
      </c>
      <c r="D17" s="113" t="s">
        <v>89</v>
      </c>
      <c r="E17" s="113" t="s">
        <v>159</v>
      </c>
      <c r="F17" s="113" t="s">
        <v>209</v>
      </c>
      <c r="G17" s="113" t="s">
        <v>210</v>
      </c>
      <c r="H17" s="184">
        <v>26097</v>
      </c>
      <c r="I17" s="184">
        <v>26097</v>
      </c>
      <c r="J17" s="184"/>
      <c r="K17" s="184"/>
      <c r="L17" s="62"/>
      <c r="M17" s="184">
        <v>26097</v>
      </c>
      <c r="N17" s="62"/>
      <c r="O17" s="62"/>
      <c r="P17" s="62"/>
      <c r="Q17" s="62"/>
      <c r="R17" s="184"/>
      <c r="S17" s="184"/>
      <c r="T17" s="184"/>
      <c r="U17" s="184"/>
      <c r="V17" s="184"/>
      <c r="W17" s="184"/>
      <c r="X17" s="184"/>
    </row>
    <row r="18" ht="22.5" customHeight="1" spans="1:24">
      <c r="A18" s="113" t="s">
        <v>72</v>
      </c>
      <c r="B18" s="113" t="s">
        <v>211</v>
      </c>
      <c r="C18" s="113" t="s">
        <v>212</v>
      </c>
      <c r="D18" s="113" t="s">
        <v>89</v>
      </c>
      <c r="E18" s="113" t="s">
        <v>159</v>
      </c>
      <c r="F18" s="113" t="s">
        <v>213</v>
      </c>
      <c r="G18" s="113" t="s">
        <v>214</v>
      </c>
      <c r="H18" s="184">
        <v>181080</v>
      </c>
      <c r="I18" s="184">
        <v>181080</v>
      </c>
      <c r="J18" s="184"/>
      <c r="K18" s="184"/>
      <c r="L18" s="62"/>
      <c r="M18" s="184">
        <v>181080</v>
      </c>
      <c r="N18" s="62"/>
      <c r="O18" s="62"/>
      <c r="P18" s="62"/>
      <c r="Q18" s="62"/>
      <c r="R18" s="184"/>
      <c r="S18" s="184"/>
      <c r="T18" s="184"/>
      <c r="U18" s="184"/>
      <c r="V18" s="184"/>
      <c r="W18" s="184"/>
      <c r="X18" s="184"/>
    </row>
    <row r="19" ht="22.5" customHeight="1" spans="1:24">
      <c r="A19" s="113" t="s">
        <v>72</v>
      </c>
      <c r="B19" s="113" t="s">
        <v>203</v>
      </c>
      <c r="C19" s="113" t="s">
        <v>204</v>
      </c>
      <c r="D19" s="113" t="s">
        <v>89</v>
      </c>
      <c r="E19" s="113" t="s">
        <v>159</v>
      </c>
      <c r="F19" s="113" t="s">
        <v>213</v>
      </c>
      <c r="G19" s="113" t="s">
        <v>214</v>
      </c>
      <c r="H19" s="184">
        <v>364332</v>
      </c>
      <c r="I19" s="184">
        <v>364332</v>
      </c>
      <c r="J19" s="184"/>
      <c r="K19" s="184"/>
      <c r="L19" s="62"/>
      <c r="M19" s="184">
        <v>364332</v>
      </c>
      <c r="N19" s="62"/>
      <c r="O19" s="62"/>
      <c r="P19" s="62"/>
      <c r="Q19" s="62"/>
      <c r="R19" s="184"/>
      <c r="S19" s="184"/>
      <c r="T19" s="184"/>
      <c r="U19" s="184"/>
      <c r="V19" s="184"/>
      <c r="W19" s="184"/>
      <c r="X19" s="184"/>
    </row>
    <row r="20" ht="22.5" customHeight="1" spans="1:24">
      <c r="A20" s="113" t="s">
        <v>72</v>
      </c>
      <c r="B20" s="113" t="s">
        <v>211</v>
      </c>
      <c r="C20" s="113" t="s">
        <v>212</v>
      </c>
      <c r="D20" s="113" t="s">
        <v>89</v>
      </c>
      <c r="E20" s="113" t="s">
        <v>159</v>
      </c>
      <c r="F20" s="113" t="s">
        <v>213</v>
      </c>
      <c r="G20" s="113" t="s">
        <v>214</v>
      </c>
      <c r="H20" s="184">
        <v>66000</v>
      </c>
      <c r="I20" s="184">
        <v>66000</v>
      </c>
      <c r="J20" s="184"/>
      <c r="K20" s="184"/>
      <c r="L20" s="62"/>
      <c r="M20" s="184">
        <v>66000</v>
      </c>
      <c r="N20" s="62"/>
      <c r="O20" s="62"/>
      <c r="P20" s="62"/>
      <c r="Q20" s="62"/>
      <c r="R20" s="184"/>
      <c r="S20" s="184"/>
      <c r="T20" s="184"/>
      <c r="U20" s="184"/>
      <c r="V20" s="184"/>
      <c r="W20" s="184"/>
      <c r="X20" s="184"/>
    </row>
    <row r="21" ht="22.5" customHeight="1" spans="1:24">
      <c r="A21" s="113" t="s">
        <v>72</v>
      </c>
      <c r="B21" s="113" t="s">
        <v>203</v>
      </c>
      <c r="C21" s="113" t="s">
        <v>204</v>
      </c>
      <c r="D21" s="113" t="s">
        <v>89</v>
      </c>
      <c r="E21" s="113" t="s">
        <v>159</v>
      </c>
      <c r="F21" s="113" t="s">
        <v>213</v>
      </c>
      <c r="G21" s="113" t="s">
        <v>214</v>
      </c>
      <c r="H21" s="184">
        <v>15481</v>
      </c>
      <c r="I21" s="184">
        <v>15481</v>
      </c>
      <c r="J21" s="184"/>
      <c r="K21" s="184"/>
      <c r="L21" s="62"/>
      <c r="M21" s="184">
        <v>15481</v>
      </c>
      <c r="N21" s="62"/>
      <c r="O21" s="62"/>
      <c r="P21" s="62"/>
      <c r="Q21" s="62"/>
      <c r="R21" s="184"/>
      <c r="S21" s="184"/>
      <c r="T21" s="184"/>
      <c r="U21" s="184"/>
      <c r="V21" s="184"/>
      <c r="W21" s="184"/>
      <c r="X21" s="184"/>
    </row>
    <row r="22" ht="22.5" customHeight="1" spans="1:24">
      <c r="A22" s="113" t="s">
        <v>72</v>
      </c>
      <c r="B22" s="113" t="s">
        <v>215</v>
      </c>
      <c r="C22" s="113" t="s">
        <v>216</v>
      </c>
      <c r="D22" s="113" t="s">
        <v>96</v>
      </c>
      <c r="E22" s="113" t="s">
        <v>162</v>
      </c>
      <c r="F22" s="113" t="s">
        <v>217</v>
      </c>
      <c r="G22" s="113" t="s">
        <v>218</v>
      </c>
      <c r="H22" s="184">
        <v>379370.18</v>
      </c>
      <c r="I22" s="184">
        <v>379370.18</v>
      </c>
      <c r="J22" s="184"/>
      <c r="K22" s="184"/>
      <c r="L22" s="62"/>
      <c r="M22" s="184">
        <v>379370.18</v>
      </c>
      <c r="N22" s="62"/>
      <c r="O22" s="62"/>
      <c r="P22" s="62"/>
      <c r="Q22" s="62"/>
      <c r="R22" s="184"/>
      <c r="S22" s="184"/>
      <c r="T22" s="184"/>
      <c r="U22" s="184"/>
      <c r="V22" s="184"/>
      <c r="W22" s="184"/>
      <c r="X22" s="184"/>
    </row>
    <row r="23" ht="22.5" customHeight="1" spans="1:24">
      <c r="A23" s="113" t="s">
        <v>72</v>
      </c>
      <c r="B23" s="113" t="s">
        <v>215</v>
      </c>
      <c r="C23" s="113" t="s">
        <v>216</v>
      </c>
      <c r="D23" s="113" t="s">
        <v>97</v>
      </c>
      <c r="E23" s="113" t="s">
        <v>219</v>
      </c>
      <c r="F23" s="113" t="s">
        <v>220</v>
      </c>
      <c r="G23" s="113" t="s">
        <v>221</v>
      </c>
      <c r="H23" s="184"/>
      <c r="I23" s="184"/>
      <c r="J23" s="184"/>
      <c r="K23" s="184"/>
      <c r="L23" s="62"/>
      <c r="M23" s="184"/>
      <c r="N23" s="62"/>
      <c r="O23" s="62"/>
      <c r="P23" s="62"/>
      <c r="Q23" s="62"/>
      <c r="R23" s="184"/>
      <c r="S23" s="184"/>
      <c r="T23" s="184"/>
      <c r="U23" s="184"/>
      <c r="V23" s="184"/>
      <c r="W23" s="184"/>
      <c r="X23" s="184"/>
    </row>
    <row r="24" ht="22.5" customHeight="1" spans="1:24">
      <c r="A24" s="113" t="s">
        <v>72</v>
      </c>
      <c r="B24" s="113" t="s">
        <v>215</v>
      </c>
      <c r="C24" s="113" t="s">
        <v>216</v>
      </c>
      <c r="D24" s="113" t="s">
        <v>101</v>
      </c>
      <c r="E24" s="113" t="s">
        <v>164</v>
      </c>
      <c r="F24" s="113" t="s">
        <v>222</v>
      </c>
      <c r="G24" s="113" t="s">
        <v>223</v>
      </c>
      <c r="H24" s="184">
        <v>102381.12</v>
      </c>
      <c r="I24" s="184">
        <v>102381.12</v>
      </c>
      <c r="J24" s="184"/>
      <c r="K24" s="184"/>
      <c r="L24" s="62"/>
      <c r="M24" s="184">
        <v>102381.12</v>
      </c>
      <c r="N24" s="62"/>
      <c r="O24" s="62"/>
      <c r="P24" s="62"/>
      <c r="Q24" s="62"/>
      <c r="R24" s="184"/>
      <c r="S24" s="184"/>
      <c r="T24" s="184"/>
      <c r="U24" s="184"/>
      <c r="V24" s="184"/>
      <c r="W24" s="184"/>
      <c r="X24" s="184"/>
    </row>
    <row r="25" ht="22.5" customHeight="1" spans="1:24">
      <c r="A25" s="113" t="s">
        <v>72</v>
      </c>
      <c r="B25" s="113" t="s">
        <v>215</v>
      </c>
      <c r="C25" s="113" t="s">
        <v>216</v>
      </c>
      <c r="D25" s="113" t="s">
        <v>102</v>
      </c>
      <c r="E25" s="113" t="s">
        <v>165</v>
      </c>
      <c r="F25" s="113" t="s">
        <v>222</v>
      </c>
      <c r="G25" s="113" t="s">
        <v>223</v>
      </c>
      <c r="H25" s="184">
        <v>72330.3</v>
      </c>
      <c r="I25" s="184">
        <v>72330.3</v>
      </c>
      <c r="J25" s="184"/>
      <c r="K25" s="184"/>
      <c r="L25" s="62"/>
      <c r="M25" s="184">
        <v>72330.3</v>
      </c>
      <c r="N25" s="62"/>
      <c r="O25" s="62"/>
      <c r="P25" s="62"/>
      <c r="Q25" s="62"/>
      <c r="R25" s="184"/>
      <c r="S25" s="184"/>
      <c r="T25" s="184"/>
      <c r="U25" s="184"/>
      <c r="V25" s="184"/>
      <c r="W25" s="184"/>
      <c r="X25" s="184"/>
    </row>
    <row r="26" ht="22.5" customHeight="1" spans="1:24">
      <c r="A26" s="113" t="s">
        <v>72</v>
      </c>
      <c r="B26" s="113" t="s">
        <v>215</v>
      </c>
      <c r="C26" s="113" t="s">
        <v>216</v>
      </c>
      <c r="D26" s="113" t="s">
        <v>103</v>
      </c>
      <c r="E26" s="113" t="s">
        <v>166</v>
      </c>
      <c r="F26" s="113" t="s">
        <v>224</v>
      </c>
      <c r="G26" s="113" t="s">
        <v>225</v>
      </c>
      <c r="H26" s="184">
        <v>4374.1</v>
      </c>
      <c r="I26" s="184">
        <v>4374.1</v>
      </c>
      <c r="J26" s="184"/>
      <c r="K26" s="184"/>
      <c r="L26" s="62"/>
      <c r="M26" s="184">
        <v>4374.1</v>
      </c>
      <c r="N26" s="62"/>
      <c r="O26" s="62"/>
      <c r="P26" s="62"/>
      <c r="Q26" s="62"/>
      <c r="R26" s="184"/>
      <c r="S26" s="184"/>
      <c r="T26" s="184"/>
      <c r="U26" s="184"/>
      <c r="V26" s="184"/>
      <c r="W26" s="184"/>
      <c r="X26" s="184"/>
    </row>
    <row r="27" ht="22.5" customHeight="1" spans="1:24">
      <c r="A27" s="113" t="s">
        <v>72</v>
      </c>
      <c r="B27" s="113" t="s">
        <v>215</v>
      </c>
      <c r="C27" s="113" t="s">
        <v>216</v>
      </c>
      <c r="D27" s="113" t="s">
        <v>103</v>
      </c>
      <c r="E27" s="113" t="s">
        <v>166</v>
      </c>
      <c r="F27" s="113" t="s">
        <v>224</v>
      </c>
      <c r="G27" s="113" t="s">
        <v>225</v>
      </c>
      <c r="H27" s="184">
        <v>93179.42</v>
      </c>
      <c r="I27" s="184">
        <v>93179.42</v>
      </c>
      <c r="J27" s="184"/>
      <c r="K27" s="184"/>
      <c r="L27" s="62"/>
      <c r="M27" s="184">
        <v>93179.42</v>
      </c>
      <c r="N27" s="62"/>
      <c r="O27" s="62"/>
      <c r="P27" s="62"/>
      <c r="Q27" s="62"/>
      <c r="R27" s="184"/>
      <c r="S27" s="184"/>
      <c r="T27" s="184"/>
      <c r="U27" s="184"/>
      <c r="V27" s="184"/>
      <c r="W27" s="184"/>
      <c r="X27" s="184"/>
    </row>
    <row r="28" ht="22.5" customHeight="1" spans="1:24">
      <c r="A28" s="113" t="s">
        <v>72</v>
      </c>
      <c r="B28" s="113" t="s">
        <v>215</v>
      </c>
      <c r="C28" s="113" t="s">
        <v>216</v>
      </c>
      <c r="D28" s="113" t="s">
        <v>89</v>
      </c>
      <c r="E28" s="113" t="s">
        <v>159</v>
      </c>
      <c r="F28" s="113" t="s">
        <v>226</v>
      </c>
      <c r="G28" s="113" t="s">
        <v>227</v>
      </c>
      <c r="H28" s="184">
        <v>8036.95</v>
      </c>
      <c r="I28" s="184">
        <v>8036.95</v>
      </c>
      <c r="J28" s="184"/>
      <c r="K28" s="184"/>
      <c r="L28" s="62"/>
      <c r="M28" s="184">
        <v>8036.95</v>
      </c>
      <c r="N28" s="62"/>
      <c r="O28" s="62"/>
      <c r="P28" s="62"/>
      <c r="Q28" s="62"/>
      <c r="R28" s="184"/>
      <c r="S28" s="184"/>
      <c r="T28" s="184"/>
      <c r="U28" s="184"/>
      <c r="V28" s="184"/>
      <c r="W28" s="184"/>
      <c r="X28" s="184"/>
    </row>
    <row r="29" ht="22.5" customHeight="1" spans="1:24">
      <c r="A29" s="113" t="s">
        <v>72</v>
      </c>
      <c r="B29" s="113" t="s">
        <v>215</v>
      </c>
      <c r="C29" s="113" t="s">
        <v>216</v>
      </c>
      <c r="D29" s="113" t="s">
        <v>104</v>
      </c>
      <c r="E29" s="113" t="s">
        <v>167</v>
      </c>
      <c r="F29" s="113" t="s">
        <v>226</v>
      </c>
      <c r="G29" s="113" t="s">
        <v>227</v>
      </c>
      <c r="H29" s="184">
        <v>2782.36</v>
      </c>
      <c r="I29" s="184">
        <v>2782.36</v>
      </c>
      <c r="J29" s="184"/>
      <c r="K29" s="184"/>
      <c r="L29" s="62"/>
      <c r="M29" s="184">
        <v>2782.36</v>
      </c>
      <c r="N29" s="62"/>
      <c r="O29" s="62"/>
      <c r="P29" s="62"/>
      <c r="Q29" s="62"/>
      <c r="R29" s="184"/>
      <c r="S29" s="184"/>
      <c r="T29" s="184"/>
      <c r="U29" s="184"/>
      <c r="V29" s="184"/>
      <c r="W29" s="184"/>
      <c r="X29" s="184"/>
    </row>
    <row r="30" ht="22.5" customHeight="1" spans="1:24">
      <c r="A30" s="113" t="s">
        <v>72</v>
      </c>
      <c r="B30" s="113" t="s">
        <v>215</v>
      </c>
      <c r="C30" s="113" t="s">
        <v>216</v>
      </c>
      <c r="D30" s="113" t="s">
        <v>104</v>
      </c>
      <c r="E30" s="113" t="s">
        <v>167</v>
      </c>
      <c r="F30" s="113" t="s">
        <v>226</v>
      </c>
      <c r="G30" s="113" t="s">
        <v>227</v>
      </c>
      <c r="H30" s="184">
        <v>1959.77</v>
      </c>
      <c r="I30" s="184">
        <v>1959.77</v>
      </c>
      <c r="J30" s="184"/>
      <c r="K30" s="184"/>
      <c r="L30" s="62"/>
      <c r="M30" s="184">
        <v>1959.77</v>
      </c>
      <c r="N30" s="62"/>
      <c r="O30" s="62"/>
      <c r="P30" s="62"/>
      <c r="Q30" s="62"/>
      <c r="R30" s="184"/>
      <c r="S30" s="184"/>
      <c r="T30" s="184"/>
      <c r="U30" s="184"/>
      <c r="V30" s="184"/>
      <c r="W30" s="184"/>
      <c r="X30" s="184"/>
    </row>
    <row r="31" ht="22.5" customHeight="1" spans="1:24">
      <c r="A31" s="113" t="s">
        <v>72</v>
      </c>
      <c r="B31" s="113" t="s">
        <v>215</v>
      </c>
      <c r="C31" s="113" t="s">
        <v>216</v>
      </c>
      <c r="D31" s="113" t="s">
        <v>104</v>
      </c>
      <c r="E31" s="113" t="s">
        <v>167</v>
      </c>
      <c r="F31" s="113" t="s">
        <v>226</v>
      </c>
      <c r="G31" s="113" t="s">
        <v>227</v>
      </c>
      <c r="H31" s="184"/>
      <c r="I31" s="184"/>
      <c r="J31" s="184"/>
      <c r="K31" s="184"/>
      <c r="L31" s="62"/>
      <c r="M31" s="184"/>
      <c r="N31" s="62"/>
      <c r="O31" s="62"/>
      <c r="P31" s="62"/>
      <c r="Q31" s="62"/>
      <c r="R31" s="184"/>
      <c r="S31" s="184"/>
      <c r="T31" s="184"/>
      <c r="U31" s="184"/>
      <c r="V31" s="184"/>
      <c r="W31" s="184"/>
      <c r="X31" s="184"/>
    </row>
    <row r="32" ht="22.5" customHeight="1" spans="1:24">
      <c r="A32" s="113" t="s">
        <v>72</v>
      </c>
      <c r="B32" s="113" t="s">
        <v>215</v>
      </c>
      <c r="C32" s="113" t="s">
        <v>216</v>
      </c>
      <c r="D32" s="113" t="s">
        <v>104</v>
      </c>
      <c r="E32" s="113" t="s">
        <v>167</v>
      </c>
      <c r="F32" s="113" t="s">
        <v>226</v>
      </c>
      <c r="G32" s="113" t="s">
        <v>227</v>
      </c>
      <c r="H32" s="184">
        <v>1656</v>
      </c>
      <c r="I32" s="184">
        <v>1656</v>
      </c>
      <c r="J32" s="184"/>
      <c r="K32" s="184"/>
      <c r="L32" s="62"/>
      <c r="M32" s="184">
        <v>1656</v>
      </c>
      <c r="N32" s="62"/>
      <c r="O32" s="62"/>
      <c r="P32" s="62"/>
      <c r="Q32" s="62"/>
      <c r="R32" s="184"/>
      <c r="S32" s="184"/>
      <c r="T32" s="184"/>
      <c r="U32" s="184"/>
      <c r="V32" s="184"/>
      <c r="W32" s="184"/>
      <c r="X32" s="184"/>
    </row>
    <row r="33" ht="22.5" customHeight="1" spans="1:24">
      <c r="A33" s="113" t="s">
        <v>72</v>
      </c>
      <c r="B33" s="113" t="s">
        <v>215</v>
      </c>
      <c r="C33" s="113" t="s">
        <v>216</v>
      </c>
      <c r="D33" s="113" t="s">
        <v>104</v>
      </c>
      <c r="E33" s="113" t="s">
        <v>167</v>
      </c>
      <c r="F33" s="113" t="s">
        <v>226</v>
      </c>
      <c r="G33" s="113" t="s">
        <v>227</v>
      </c>
      <c r="H33" s="184">
        <v>1932</v>
      </c>
      <c r="I33" s="184">
        <v>1932</v>
      </c>
      <c r="J33" s="184"/>
      <c r="K33" s="184"/>
      <c r="L33" s="62"/>
      <c r="M33" s="184">
        <v>1932</v>
      </c>
      <c r="N33" s="62"/>
      <c r="O33" s="62"/>
      <c r="P33" s="62"/>
      <c r="Q33" s="62"/>
      <c r="R33" s="184"/>
      <c r="S33" s="184"/>
      <c r="T33" s="184"/>
      <c r="U33" s="184"/>
      <c r="V33" s="184"/>
      <c r="W33" s="184"/>
      <c r="X33" s="184"/>
    </row>
    <row r="34" ht="22.5" customHeight="1" spans="1:24">
      <c r="A34" s="113" t="s">
        <v>72</v>
      </c>
      <c r="B34" s="113" t="s">
        <v>215</v>
      </c>
      <c r="C34" s="113" t="s">
        <v>216</v>
      </c>
      <c r="D34" s="113" t="s">
        <v>104</v>
      </c>
      <c r="E34" s="113" t="s">
        <v>167</v>
      </c>
      <c r="F34" s="113" t="s">
        <v>226</v>
      </c>
      <c r="G34" s="113" t="s">
        <v>227</v>
      </c>
      <c r="H34" s="184">
        <v>276</v>
      </c>
      <c r="I34" s="184">
        <v>276</v>
      </c>
      <c r="J34" s="184"/>
      <c r="K34" s="184"/>
      <c r="L34" s="62"/>
      <c r="M34" s="184">
        <v>276</v>
      </c>
      <c r="N34" s="62"/>
      <c r="O34" s="62"/>
      <c r="P34" s="62"/>
      <c r="Q34" s="62"/>
      <c r="R34" s="184"/>
      <c r="S34" s="184"/>
      <c r="T34" s="184"/>
      <c r="U34" s="184"/>
      <c r="V34" s="184"/>
      <c r="W34" s="184"/>
      <c r="X34" s="184"/>
    </row>
    <row r="35" ht="22.5" customHeight="1" spans="1:24">
      <c r="A35" s="113" t="s">
        <v>72</v>
      </c>
      <c r="B35" s="113" t="s">
        <v>228</v>
      </c>
      <c r="C35" s="113" t="s">
        <v>169</v>
      </c>
      <c r="D35" s="113" t="s">
        <v>108</v>
      </c>
      <c r="E35" s="113" t="s">
        <v>169</v>
      </c>
      <c r="F35" s="113" t="s">
        <v>229</v>
      </c>
      <c r="G35" s="113" t="s">
        <v>169</v>
      </c>
      <c r="H35" s="184">
        <v>300367.63</v>
      </c>
      <c r="I35" s="184">
        <v>300367.63</v>
      </c>
      <c r="J35" s="184"/>
      <c r="K35" s="184"/>
      <c r="L35" s="62"/>
      <c r="M35" s="184">
        <v>300367.63</v>
      </c>
      <c r="N35" s="62"/>
      <c r="O35" s="62"/>
      <c r="P35" s="62"/>
      <c r="Q35" s="62"/>
      <c r="R35" s="184"/>
      <c r="S35" s="184"/>
      <c r="T35" s="184"/>
      <c r="U35" s="184"/>
      <c r="V35" s="184"/>
      <c r="W35" s="184"/>
      <c r="X35" s="184"/>
    </row>
    <row r="36" ht="22.5" customHeight="1" spans="1:24">
      <c r="A36" s="113" t="s">
        <v>72</v>
      </c>
      <c r="B36" s="113" t="s">
        <v>230</v>
      </c>
      <c r="C36" s="113" t="s">
        <v>176</v>
      </c>
      <c r="D36" s="113" t="s">
        <v>89</v>
      </c>
      <c r="E36" s="113" t="s">
        <v>159</v>
      </c>
      <c r="F36" s="113" t="s">
        <v>231</v>
      </c>
      <c r="G36" s="113" t="s">
        <v>176</v>
      </c>
      <c r="H36" s="184">
        <v>2000</v>
      </c>
      <c r="I36" s="184">
        <v>2000</v>
      </c>
      <c r="J36" s="184"/>
      <c r="K36" s="184"/>
      <c r="L36" s="62"/>
      <c r="M36" s="184">
        <v>2000</v>
      </c>
      <c r="N36" s="62"/>
      <c r="O36" s="62"/>
      <c r="P36" s="62"/>
      <c r="Q36" s="62"/>
      <c r="R36" s="184"/>
      <c r="S36" s="184"/>
      <c r="T36" s="184"/>
      <c r="U36" s="184"/>
      <c r="V36" s="184"/>
      <c r="W36" s="184"/>
      <c r="X36" s="184"/>
    </row>
    <row r="37" ht="22.5" customHeight="1" spans="1:24">
      <c r="A37" s="113" t="s">
        <v>72</v>
      </c>
      <c r="B37" s="113" t="s">
        <v>232</v>
      </c>
      <c r="C37" s="113" t="s">
        <v>233</v>
      </c>
      <c r="D37" s="113" t="s">
        <v>89</v>
      </c>
      <c r="E37" s="113" t="s">
        <v>159</v>
      </c>
      <c r="F37" s="113" t="s">
        <v>234</v>
      </c>
      <c r="G37" s="113" t="s">
        <v>235</v>
      </c>
      <c r="H37" s="184">
        <v>5000</v>
      </c>
      <c r="I37" s="184">
        <v>5000</v>
      </c>
      <c r="J37" s="184"/>
      <c r="K37" s="184"/>
      <c r="L37" s="62"/>
      <c r="M37" s="184">
        <v>5000</v>
      </c>
      <c r="N37" s="62"/>
      <c r="O37" s="62"/>
      <c r="P37" s="62"/>
      <c r="Q37" s="62"/>
      <c r="R37" s="184"/>
      <c r="S37" s="184"/>
      <c r="T37" s="184"/>
      <c r="U37" s="184"/>
      <c r="V37" s="184"/>
      <c r="W37" s="184"/>
      <c r="X37" s="184"/>
    </row>
    <row r="38" ht="22.5" customHeight="1" spans="1:24">
      <c r="A38" s="113" t="s">
        <v>72</v>
      </c>
      <c r="B38" s="113" t="s">
        <v>232</v>
      </c>
      <c r="C38" s="113" t="s">
        <v>233</v>
      </c>
      <c r="D38" s="113" t="s">
        <v>89</v>
      </c>
      <c r="E38" s="113" t="s">
        <v>159</v>
      </c>
      <c r="F38" s="113" t="s">
        <v>236</v>
      </c>
      <c r="G38" s="113" t="s">
        <v>237</v>
      </c>
      <c r="H38" s="184">
        <v>10000</v>
      </c>
      <c r="I38" s="184">
        <v>10000</v>
      </c>
      <c r="J38" s="184"/>
      <c r="K38" s="184"/>
      <c r="L38" s="62"/>
      <c r="M38" s="184">
        <v>10000</v>
      </c>
      <c r="N38" s="62"/>
      <c r="O38" s="62"/>
      <c r="P38" s="62"/>
      <c r="Q38" s="62"/>
      <c r="R38" s="184"/>
      <c r="S38" s="184"/>
      <c r="T38" s="184"/>
      <c r="U38" s="184"/>
      <c r="V38" s="184"/>
      <c r="W38" s="184"/>
      <c r="X38" s="184"/>
    </row>
    <row r="39" ht="22.5" customHeight="1" spans="1:24">
      <c r="A39" s="113" t="s">
        <v>72</v>
      </c>
      <c r="B39" s="113" t="s">
        <v>232</v>
      </c>
      <c r="C39" s="113" t="s">
        <v>233</v>
      </c>
      <c r="D39" s="113" t="s">
        <v>89</v>
      </c>
      <c r="E39" s="113" t="s">
        <v>159</v>
      </c>
      <c r="F39" s="113" t="s">
        <v>238</v>
      </c>
      <c r="G39" s="113" t="s">
        <v>239</v>
      </c>
      <c r="H39" s="184">
        <v>47800</v>
      </c>
      <c r="I39" s="184">
        <v>47800</v>
      </c>
      <c r="J39" s="184"/>
      <c r="K39" s="184"/>
      <c r="L39" s="62"/>
      <c r="M39" s="184">
        <v>47800</v>
      </c>
      <c r="N39" s="62"/>
      <c r="O39" s="62"/>
      <c r="P39" s="62"/>
      <c r="Q39" s="62"/>
      <c r="R39" s="184"/>
      <c r="S39" s="184"/>
      <c r="T39" s="184"/>
      <c r="U39" s="184"/>
      <c r="V39" s="184"/>
      <c r="W39" s="184"/>
      <c r="X39" s="184"/>
    </row>
    <row r="40" ht="22.5" customHeight="1" spans="1:24">
      <c r="A40" s="113" t="s">
        <v>72</v>
      </c>
      <c r="B40" s="113" t="s">
        <v>232</v>
      </c>
      <c r="C40" s="113" t="s">
        <v>233</v>
      </c>
      <c r="D40" s="113" t="s">
        <v>92</v>
      </c>
      <c r="E40" s="113" t="s">
        <v>159</v>
      </c>
      <c r="F40" s="113" t="s">
        <v>240</v>
      </c>
      <c r="G40" s="113" t="s">
        <v>241</v>
      </c>
      <c r="H40" s="184"/>
      <c r="I40" s="184"/>
      <c r="J40" s="184"/>
      <c r="K40" s="184"/>
      <c r="L40" s="62"/>
      <c r="M40" s="184"/>
      <c r="N40" s="62"/>
      <c r="O40" s="62"/>
      <c r="P40" s="62"/>
      <c r="Q40" s="62"/>
      <c r="R40" s="184"/>
      <c r="S40" s="184"/>
      <c r="T40" s="184"/>
      <c r="U40" s="184"/>
      <c r="V40" s="184"/>
      <c r="W40" s="184"/>
      <c r="X40" s="184"/>
    </row>
    <row r="41" ht="22.5" customHeight="1" spans="1:24">
      <c r="A41" s="113" t="s">
        <v>72</v>
      </c>
      <c r="B41" s="113" t="s">
        <v>242</v>
      </c>
      <c r="C41" s="113" t="s">
        <v>243</v>
      </c>
      <c r="D41" s="113" t="s">
        <v>89</v>
      </c>
      <c r="E41" s="113" t="s">
        <v>159</v>
      </c>
      <c r="F41" s="113" t="s">
        <v>244</v>
      </c>
      <c r="G41" s="113" t="s">
        <v>243</v>
      </c>
      <c r="H41" s="184">
        <v>41875.63</v>
      </c>
      <c r="I41" s="184">
        <v>41875.63</v>
      </c>
      <c r="J41" s="184"/>
      <c r="K41" s="184"/>
      <c r="L41" s="62"/>
      <c r="M41" s="184">
        <v>41875.63</v>
      </c>
      <c r="N41" s="62"/>
      <c r="O41" s="62"/>
      <c r="P41" s="62"/>
      <c r="Q41" s="62"/>
      <c r="R41" s="184"/>
      <c r="S41" s="184"/>
      <c r="T41" s="184"/>
      <c r="U41" s="184"/>
      <c r="V41" s="184"/>
      <c r="W41" s="184"/>
      <c r="X41" s="184"/>
    </row>
    <row r="42" ht="22.5" customHeight="1" spans="1:24">
      <c r="A42" s="113" t="s">
        <v>72</v>
      </c>
      <c r="B42" s="113" t="s">
        <v>232</v>
      </c>
      <c r="C42" s="113" t="s">
        <v>233</v>
      </c>
      <c r="D42" s="113" t="s">
        <v>89</v>
      </c>
      <c r="E42" s="113" t="s">
        <v>159</v>
      </c>
      <c r="F42" s="113" t="s">
        <v>245</v>
      </c>
      <c r="G42" s="113" t="s">
        <v>246</v>
      </c>
      <c r="H42" s="184">
        <v>1800</v>
      </c>
      <c r="I42" s="184">
        <v>1800</v>
      </c>
      <c r="J42" s="184"/>
      <c r="K42" s="184"/>
      <c r="L42" s="62"/>
      <c r="M42" s="184">
        <v>1800</v>
      </c>
      <c r="N42" s="62"/>
      <c r="O42" s="62"/>
      <c r="P42" s="62"/>
      <c r="Q42" s="62"/>
      <c r="R42" s="184"/>
      <c r="S42" s="184"/>
      <c r="T42" s="184"/>
      <c r="U42" s="184"/>
      <c r="V42" s="184"/>
      <c r="W42" s="184"/>
      <c r="X42" s="184"/>
    </row>
    <row r="43" ht="22.5" customHeight="1" spans="1:24">
      <c r="A43" s="113" t="s">
        <v>72</v>
      </c>
      <c r="B43" s="113" t="s">
        <v>247</v>
      </c>
      <c r="C43" s="113" t="s">
        <v>248</v>
      </c>
      <c r="D43" s="113" t="s">
        <v>89</v>
      </c>
      <c r="E43" s="113" t="s">
        <v>159</v>
      </c>
      <c r="F43" s="113" t="s">
        <v>245</v>
      </c>
      <c r="G43" s="113" t="s">
        <v>246</v>
      </c>
      <c r="H43" s="184">
        <v>21000</v>
      </c>
      <c r="I43" s="184">
        <v>21000</v>
      </c>
      <c r="J43" s="184"/>
      <c r="K43" s="184"/>
      <c r="L43" s="62"/>
      <c r="M43" s="184">
        <v>21000</v>
      </c>
      <c r="N43" s="62"/>
      <c r="O43" s="62"/>
      <c r="P43" s="62"/>
      <c r="Q43" s="62"/>
      <c r="R43" s="184"/>
      <c r="S43" s="184"/>
      <c r="T43" s="184"/>
      <c r="U43" s="184"/>
      <c r="V43" s="184"/>
      <c r="W43" s="184"/>
      <c r="X43" s="184"/>
    </row>
    <row r="44" ht="22.5" customHeight="1" spans="1:24">
      <c r="A44" s="113" t="s">
        <v>72</v>
      </c>
      <c r="B44" s="113" t="s">
        <v>249</v>
      </c>
      <c r="C44" s="113" t="s">
        <v>250</v>
      </c>
      <c r="D44" s="113" t="s">
        <v>89</v>
      </c>
      <c r="E44" s="113" t="s">
        <v>159</v>
      </c>
      <c r="F44" s="113" t="s">
        <v>251</v>
      </c>
      <c r="G44" s="113" t="s">
        <v>250</v>
      </c>
      <c r="H44" s="184">
        <v>652500</v>
      </c>
      <c r="I44" s="184">
        <v>652500</v>
      </c>
      <c r="J44" s="184"/>
      <c r="K44" s="184"/>
      <c r="L44" s="62"/>
      <c r="M44" s="184">
        <v>652500</v>
      </c>
      <c r="N44" s="62"/>
      <c r="O44" s="62"/>
      <c r="P44" s="62"/>
      <c r="Q44" s="62"/>
      <c r="R44" s="184"/>
      <c r="S44" s="184"/>
      <c r="T44" s="184"/>
      <c r="U44" s="184"/>
      <c r="V44" s="184"/>
      <c r="W44" s="184"/>
      <c r="X44" s="184"/>
    </row>
    <row r="45" ht="22.5" customHeight="1" spans="1:24">
      <c r="A45" s="113" t="s">
        <v>72</v>
      </c>
      <c r="B45" s="113" t="s">
        <v>252</v>
      </c>
      <c r="C45" s="113" t="s">
        <v>253</v>
      </c>
      <c r="D45" s="113" t="s">
        <v>89</v>
      </c>
      <c r="E45" s="113" t="s">
        <v>159</v>
      </c>
      <c r="F45" s="113" t="s">
        <v>254</v>
      </c>
      <c r="G45" s="113" t="s">
        <v>255</v>
      </c>
      <c r="H45" s="184">
        <v>58200</v>
      </c>
      <c r="I45" s="184">
        <v>58200</v>
      </c>
      <c r="J45" s="184"/>
      <c r="K45" s="184"/>
      <c r="L45" s="62"/>
      <c r="M45" s="184">
        <v>58200</v>
      </c>
      <c r="N45" s="62"/>
      <c r="O45" s="62"/>
      <c r="P45" s="62"/>
      <c r="Q45" s="62"/>
      <c r="R45" s="184"/>
      <c r="S45" s="184"/>
      <c r="T45" s="184"/>
      <c r="U45" s="184"/>
      <c r="V45" s="184"/>
      <c r="W45" s="184"/>
      <c r="X45" s="184"/>
    </row>
    <row r="46" ht="22.5" customHeight="1" spans="1:24">
      <c r="A46" s="113" t="s">
        <v>72</v>
      </c>
      <c r="B46" s="113" t="s">
        <v>256</v>
      </c>
      <c r="C46" s="113" t="s">
        <v>257</v>
      </c>
      <c r="D46" s="113" t="s">
        <v>89</v>
      </c>
      <c r="E46" s="113" t="s">
        <v>159</v>
      </c>
      <c r="F46" s="113" t="s">
        <v>254</v>
      </c>
      <c r="G46" s="113" t="s">
        <v>255</v>
      </c>
      <c r="H46" s="184">
        <v>2619</v>
      </c>
      <c r="I46" s="184">
        <v>2619</v>
      </c>
      <c r="J46" s="184"/>
      <c r="K46" s="184"/>
      <c r="L46" s="62"/>
      <c r="M46" s="184">
        <v>2619</v>
      </c>
      <c r="N46" s="62"/>
      <c r="O46" s="62"/>
      <c r="P46" s="62"/>
      <c r="Q46" s="62"/>
      <c r="R46" s="184"/>
      <c r="S46" s="184"/>
      <c r="T46" s="184"/>
      <c r="U46" s="184"/>
      <c r="V46" s="184"/>
      <c r="W46" s="184"/>
      <c r="X46" s="184"/>
    </row>
    <row r="47" ht="22.5" customHeight="1" spans="1:24">
      <c r="A47" s="113" t="s">
        <v>72</v>
      </c>
      <c r="B47" s="113" t="s">
        <v>258</v>
      </c>
      <c r="C47" s="113" t="s">
        <v>259</v>
      </c>
      <c r="D47" s="113" t="s">
        <v>90</v>
      </c>
      <c r="E47" s="113" t="s">
        <v>160</v>
      </c>
      <c r="F47" s="113" t="s">
        <v>260</v>
      </c>
      <c r="G47" s="113" t="s">
        <v>261</v>
      </c>
      <c r="H47" s="184">
        <v>600000</v>
      </c>
      <c r="I47" s="184">
        <v>600000</v>
      </c>
      <c r="J47" s="184"/>
      <c r="K47" s="184"/>
      <c r="L47" s="62"/>
      <c r="M47" s="184">
        <v>600000</v>
      </c>
      <c r="N47" s="62"/>
      <c r="O47" s="62"/>
      <c r="P47" s="62"/>
      <c r="Q47" s="62"/>
      <c r="R47" s="184"/>
      <c r="S47" s="184"/>
      <c r="T47" s="184"/>
      <c r="U47" s="184"/>
      <c r="V47" s="184"/>
      <c r="W47" s="184"/>
      <c r="X47" s="184"/>
    </row>
    <row r="48" ht="22.5" customHeight="1" spans="1:24">
      <c r="A48" s="113" t="s">
        <v>72</v>
      </c>
      <c r="B48" s="113" t="s">
        <v>262</v>
      </c>
      <c r="C48" s="113" t="s">
        <v>263</v>
      </c>
      <c r="D48" s="113" t="s">
        <v>90</v>
      </c>
      <c r="E48" s="113" t="s">
        <v>160</v>
      </c>
      <c r="F48" s="113" t="s">
        <v>264</v>
      </c>
      <c r="G48" s="113" t="s">
        <v>265</v>
      </c>
      <c r="H48" s="184">
        <v>350000</v>
      </c>
      <c r="I48" s="184">
        <v>350000</v>
      </c>
      <c r="J48" s="184"/>
      <c r="K48" s="184"/>
      <c r="L48" s="62"/>
      <c r="M48" s="184">
        <v>350000</v>
      </c>
      <c r="N48" s="62"/>
      <c r="O48" s="62"/>
      <c r="P48" s="62"/>
      <c r="Q48" s="62"/>
      <c r="R48" s="184"/>
      <c r="S48" s="184"/>
      <c r="T48" s="184"/>
      <c r="U48" s="184"/>
      <c r="V48" s="184"/>
      <c r="W48" s="184"/>
      <c r="X48" s="184"/>
    </row>
    <row r="49" ht="22.5" customHeight="1" spans="1:24">
      <c r="A49" s="113" t="s">
        <v>72</v>
      </c>
      <c r="B49" s="113" t="s">
        <v>266</v>
      </c>
      <c r="C49" s="113" t="s">
        <v>267</v>
      </c>
      <c r="D49" s="113" t="s">
        <v>89</v>
      </c>
      <c r="E49" s="113" t="s">
        <v>159</v>
      </c>
      <c r="F49" s="113" t="s">
        <v>268</v>
      </c>
      <c r="G49" s="113" t="s">
        <v>269</v>
      </c>
      <c r="H49" s="184">
        <v>403200</v>
      </c>
      <c r="I49" s="184">
        <v>403200</v>
      </c>
      <c r="J49" s="184"/>
      <c r="K49" s="184"/>
      <c r="L49" s="62"/>
      <c r="M49" s="184">
        <v>403200</v>
      </c>
      <c r="N49" s="62"/>
      <c r="O49" s="62"/>
      <c r="P49" s="62"/>
      <c r="Q49" s="62"/>
      <c r="R49" s="184"/>
      <c r="S49" s="184"/>
      <c r="T49" s="184"/>
      <c r="U49" s="184"/>
      <c r="V49" s="184"/>
      <c r="W49" s="184"/>
      <c r="X49" s="184"/>
    </row>
    <row r="50" ht="22.5" customHeight="1" spans="1:24">
      <c r="A50" s="113" t="s">
        <v>72</v>
      </c>
      <c r="B50" s="113" t="s">
        <v>270</v>
      </c>
      <c r="C50" s="113" t="s">
        <v>271</v>
      </c>
      <c r="D50" s="113" t="s">
        <v>89</v>
      </c>
      <c r="E50" s="113" t="s">
        <v>159</v>
      </c>
      <c r="F50" s="113" t="s">
        <v>268</v>
      </c>
      <c r="G50" s="113" t="s">
        <v>269</v>
      </c>
      <c r="H50" s="184">
        <v>26400</v>
      </c>
      <c r="I50" s="184">
        <v>26400</v>
      </c>
      <c r="J50" s="184"/>
      <c r="K50" s="184"/>
      <c r="L50" s="62"/>
      <c r="M50" s="184">
        <v>26400</v>
      </c>
      <c r="N50" s="62"/>
      <c r="O50" s="62"/>
      <c r="P50" s="62"/>
      <c r="Q50" s="62"/>
      <c r="R50" s="184"/>
      <c r="S50" s="184"/>
      <c r="T50" s="184"/>
      <c r="U50" s="184"/>
      <c r="V50" s="184"/>
      <c r="W50" s="184"/>
      <c r="X50" s="184"/>
    </row>
    <row r="51" ht="22.5" customHeight="1" spans="1:24">
      <c r="A51" s="114" t="s">
        <v>109</v>
      </c>
      <c r="B51" s="235"/>
      <c r="C51" s="235"/>
      <c r="D51" s="235"/>
      <c r="E51" s="235"/>
      <c r="F51" s="235"/>
      <c r="G51" s="236"/>
      <c r="H51" s="184">
        <v>5785304.06</v>
      </c>
      <c r="I51" s="184">
        <v>5785304.06</v>
      </c>
      <c r="J51" s="129"/>
      <c r="K51" s="184"/>
      <c r="L51" s="129"/>
      <c r="M51" s="184">
        <v>5785304.06</v>
      </c>
      <c r="N51" s="129"/>
      <c r="O51" s="129"/>
      <c r="P51" s="129"/>
      <c r="Q51" s="129"/>
      <c r="R51" s="184"/>
      <c r="S51" s="184"/>
      <c r="T51" s="184"/>
      <c r="U51" s="184"/>
      <c r="V51" s="184"/>
      <c r="W51" s="184"/>
      <c r="X51" s="184"/>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0"/>
  <sheetViews>
    <sheetView showZeros="0" tabSelected="1" workbookViewId="0">
      <selection activeCell="A1" sqref="A1"/>
    </sheetView>
  </sheetViews>
  <sheetFormatPr defaultColWidth="10.7083333333333" defaultRowHeight="14.25" customHeight="1"/>
  <cols>
    <col min="1" max="1" width="14.575"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21" width="22.2833333333333" customWidth="1"/>
    <col min="22" max="23" width="22.575" customWidth="1"/>
  </cols>
  <sheetData>
    <row r="1" ht="13.5" customHeight="1" spans="2:23">
      <c r="B1" s="220"/>
      <c r="E1" s="83"/>
      <c r="F1" s="83"/>
      <c r="G1" s="83"/>
      <c r="H1" s="83"/>
      <c r="I1" s="84"/>
      <c r="J1" s="84"/>
      <c r="K1" s="84"/>
      <c r="L1" s="84"/>
      <c r="M1" s="84"/>
      <c r="N1" s="84"/>
      <c r="O1" s="84"/>
      <c r="P1" s="84"/>
      <c r="Q1" s="84"/>
      <c r="U1" s="220"/>
      <c r="W1" s="118" t="s">
        <v>272</v>
      </c>
    </row>
    <row r="2" ht="41.25" customHeight="1" spans="1:23">
      <c r="A2" s="86" t="s">
        <v>273</v>
      </c>
      <c r="B2" s="87"/>
      <c r="C2" s="87"/>
      <c r="D2" s="87"/>
      <c r="E2" s="87"/>
      <c r="F2" s="87"/>
      <c r="G2" s="87"/>
      <c r="H2" s="87"/>
      <c r="I2" s="87"/>
      <c r="J2" s="87"/>
      <c r="K2" s="87"/>
      <c r="L2" s="87"/>
      <c r="M2" s="87"/>
      <c r="N2" s="87"/>
      <c r="O2" s="87"/>
      <c r="P2" s="87"/>
      <c r="Q2" s="87"/>
      <c r="R2" s="87"/>
      <c r="S2" s="87"/>
      <c r="T2" s="87"/>
      <c r="U2" s="87"/>
      <c r="V2" s="87"/>
      <c r="W2" s="87"/>
    </row>
    <row r="3" ht="19.5" customHeight="1" spans="1:23">
      <c r="A3" s="88" t="str">
        <f>"单位名称："&amp;"德钦县机关事务管理局"</f>
        <v>单位名称：德钦县机关事务管理局</v>
      </c>
      <c r="B3" s="89"/>
      <c r="C3" s="89"/>
      <c r="D3" s="89"/>
      <c r="E3" s="89"/>
      <c r="F3" s="89"/>
      <c r="G3" s="89"/>
      <c r="H3" s="89"/>
      <c r="I3" s="90"/>
      <c r="J3" s="90"/>
      <c r="K3" s="90"/>
      <c r="L3" s="90"/>
      <c r="M3" s="90"/>
      <c r="N3" s="90"/>
      <c r="O3" s="90"/>
      <c r="P3" s="90"/>
      <c r="Q3" s="90"/>
      <c r="U3" s="220"/>
      <c r="W3" s="193" t="s">
        <v>172</v>
      </c>
    </row>
    <row r="4" ht="21.75" customHeight="1" spans="1:23">
      <c r="A4" s="92" t="s">
        <v>274</v>
      </c>
      <c r="B4" s="93" t="s">
        <v>182</v>
      </c>
      <c r="C4" s="92" t="s">
        <v>183</v>
      </c>
      <c r="D4" s="92" t="s">
        <v>275</v>
      </c>
      <c r="E4" s="93" t="s">
        <v>184</v>
      </c>
      <c r="F4" s="93" t="s">
        <v>185</v>
      </c>
      <c r="G4" s="93" t="s">
        <v>276</v>
      </c>
      <c r="H4" s="93" t="s">
        <v>277</v>
      </c>
      <c r="I4" s="109" t="s">
        <v>57</v>
      </c>
      <c r="J4" s="94" t="s">
        <v>278</v>
      </c>
      <c r="K4" s="95"/>
      <c r="L4" s="95"/>
      <c r="M4" s="96"/>
      <c r="N4" s="94" t="s">
        <v>190</v>
      </c>
      <c r="O4" s="95"/>
      <c r="P4" s="96"/>
      <c r="Q4" s="93" t="s">
        <v>63</v>
      </c>
      <c r="R4" s="94" t="s">
        <v>80</v>
      </c>
      <c r="S4" s="95"/>
      <c r="T4" s="95"/>
      <c r="U4" s="95"/>
      <c r="V4" s="95"/>
      <c r="W4" s="96"/>
    </row>
    <row r="5" ht="21.75" customHeight="1" spans="1:23">
      <c r="A5" s="97"/>
      <c r="B5" s="110"/>
      <c r="C5" s="97"/>
      <c r="D5" s="97"/>
      <c r="E5" s="98"/>
      <c r="F5" s="98"/>
      <c r="G5" s="98"/>
      <c r="H5" s="98"/>
      <c r="I5" s="110"/>
      <c r="J5" s="224" t="s">
        <v>60</v>
      </c>
      <c r="K5" s="225"/>
      <c r="L5" s="93" t="s">
        <v>61</v>
      </c>
      <c r="M5" s="93" t="s">
        <v>62</v>
      </c>
      <c r="N5" s="93" t="s">
        <v>60</v>
      </c>
      <c r="O5" s="93" t="s">
        <v>61</v>
      </c>
      <c r="P5" s="93" t="s">
        <v>62</v>
      </c>
      <c r="Q5" s="98"/>
      <c r="R5" s="93" t="s">
        <v>59</v>
      </c>
      <c r="S5" s="92" t="s">
        <v>66</v>
      </c>
      <c r="T5" s="92" t="s">
        <v>197</v>
      </c>
      <c r="U5" s="92" t="s">
        <v>68</v>
      </c>
      <c r="V5" s="92" t="s">
        <v>69</v>
      </c>
      <c r="W5" s="92" t="s">
        <v>70</v>
      </c>
    </row>
    <row r="6" ht="21" customHeight="1" spans="1:23">
      <c r="A6" s="110"/>
      <c r="B6" s="110"/>
      <c r="C6" s="110"/>
      <c r="D6" s="110"/>
      <c r="E6" s="110"/>
      <c r="F6" s="110"/>
      <c r="G6" s="110"/>
      <c r="H6" s="110"/>
      <c r="I6" s="110"/>
      <c r="J6" s="226" t="s">
        <v>59</v>
      </c>
      <c r="K6" s="187"/>
      <c r="L6" s="110"/>
      <c r="M6" s="110"/>
      <c r="N6" s="110"/>
      <c r="O6" s="110"/>
      <c r="P6" s="110"/>
      <c r="Q6" s="110"/>
      <c r="R6" s="110"/>
      <c r="S6" s="228"/>
      <c r="T6" s="228"/>
      <c r="U6" s="228"/>
      <c r="V6" s="228"/>
      <c r="W6" s="228"/>
    </row>
    <row r="7" ht="39.75" customHeight="1" spans="1:23">
      <c r="A7" s="99"/>
      <c r="B7" s="111"/>
      <c r="C7" s="99"/>
      <c r="D7" s="99"/>
      <c r="E7" s="100"/>
      <c r="F7" s="100"/>
      <c r="G7" s="100"/>
      <c r="H7" s="100"/>
      <c r="I7" s="111"/>
      <c r="J7" s="126" t="s">
        <v>59</v>
      </c>
      <c r="K7" s="126" t="s">
        <v>279</v>
      </c>
      <c r="L7" s="100"/>
      <c r="M7" s="100"/>
      <c r="N7" s="100"/>
      <c r="O7" s="100"/>
      <c r="P7" s="100"/>
      <c r="Q7" s="100"/>
      <c r="R7" s="100"/>
      <c r="S7" s="100"/>
      <c r="T7" s="100"/>
      <c r="U7" s="111"/>
      <c r="V7" s="100"/>
      <c r="W7" s="100"/>
    </row>
    <row r="8" ht="19.5" customHeight="1" spans="1:23">
      <c r="A8" s="221">
        <v>1</v>
      </c>
      <c r="B8" s="221">
        <v>2</v>
      </c>
      <c r="C8" s="221">
        <v>3</v>
      </c>
      <c r="D8" s="221">
        <v>4</v>
      </c>
      <c r="E8" s="221">
        <v>5</v>
      </c>
      <c r="F8" s="221">
        <v>6</v>
      </c>
      <c r="G8" s="221">
        <v>7</v>
      </c>
      <c r="H8" s="221">
        <v>8</v>
      </c>
      <c r="I8" s="221">
        <v>9</v>
      </c>
      <c r="J8" s="221">
        <v>10</v>
      </c>
      <c r="K8" s="221">
        <v>11</v>
      </c>
      <c r="L8" s="221">
        <v>12</v>
      </c>
      <c r="M8" s="221">
        <v>13</v>
      </c>
      <c r="N8" s="221">
        <v>14</v>
      </c>
      <c r="O8" s="221">
        <v>15</v>
      </c>
      <c r="P8" s="221">
        <v>16</v>
      </c>
      <c r="Q8" s="221">
        <v>17</v>
      </c>
      <c r="R8" s="221">
        <v>18</v>
      </c>
      <c r="S8" s="221">
        <v>19</v>
      </c>
      <c r="T8" s="221">
        <v>20</v>
      </c>
      <c r="U8" s="221">
        <v>21</v>
      </c>
      <c r="V8" s="221">
        <v>22</v>
      </c>
      <c r="W8" s="221">
        <v>23</v>
      </c>
    </row>
    <row r="9" ht="22.5" customHeight="1" spans="1:23">
      <c r="A9" s="222" t="s">
        <v>280</v>
      </c>
      <c r="B9" s="222"/>
      <c r="C9" s="222"/>
      <c r="D9" s="223"/>
      <c r="E9" s="223"/>
      <c r="F9" s="223"/>
      <c r="G9" s="223"/>
      <c r="H9" s="223"/>
      <c r="I9" s="105">
        <v>50000</v>
      </c>
      <c r="J9" s="105">
        <v>50000</v>
      </c>
      <c r="K9" s="105">
        <v>50000</v>
      </c>
      <c r="L9" s="105"/>
      <c r="M9" s="105"/>
      <c r="N9" s="129"/>
      <c r="O9" s="129"/>
      <c r="P9" s="117"/>
      <c r="Q9" s="105"/>
      <c r="R9" s="105"/>
      <c r="S9" s="105"/>
      <c r="T9" s="105"/>
      <c r="U9" s="184"/>
      <c r="V9" s="105"/>
      <c r="W9" s="105"/>
    </row>
    <row r="10" ht="22.5" customHeight="1" spans="1:23">
      <c r="A10" s="223" t="s">
        <v>281</v>
      </c>
      <c r="B10" s="223" t="s">
        <v>282</v>
      </c>
      <c r="C10" s="103" t="s">
        <v>280</v>
      </c>
      <c r="D10" s="223" t="s">
        <v>72</v>
      </c>
      <c r="E10" s="223" t="s">
        <v>89</v>
      </c>
      <c r="F10" s="223" t="s">
        <v>159</v>
      </c>
      <c r="G10" s="223" t="s">
        <v>236</v>
      </c>
      <c r="H10" s="223" t="s">
        <v>237</v>
      </c>
      <c r="I10" s="105">
        <v>50000</v>
      </c>
      <c r="J10" s="105">
        <v>50000</v>
      </c>
      <c r="K10" s="105">
        <v>50000</v>
      </c>
      <c r="L10" s="105"/>
      <c r="M10" s="105"/>
      <c r="N10" s="129"/>
      <c r="O10" s="129"/>
      <c r="P10" s="117"/>
      <c r="Q10" s="105"/>
      <c r="R10" s="105"/>
      <c r="S10" s="105"/>
      <c r="T10" s="105"/>
      <c r="U10" s="184"/>
      <c r="V10" s="105"/>
      <c r="W10" s="105"/>
    </row>
    <row r="11" ht="22.5" customHeight="1" spans="1:23">
      <c r="A11" s="222" t="s">
        <v>283</v>
      </c>
      <c r="B11" s="62"/>
      <c r="C11" s="62"/>
      <c r="D11" s="62"/>
      <c r="E11" s="62"/>
      <c r="F11" s="62"/>
      <c r="G11" s="62"/>
      <c r="H11" s="62"/>
      <c r="I11" s="105">
        <v>2450000</v>
      </c>
      <c r="J11" s="105">
        <v>2450000</v>
      </c>
      <c r="K11" s="105">
        <v>2450000</v>
      </c>
      <c r="L11" s="105"/>
      <c r="M11" s="105"/>
      <c r="N11" s="62"/>
      <c r="O11" s="62"/>
      <c r="P11" s="62"/>
      <c r="Q11" s="105"/>
      <c r="R11" s="105"/>
      <c r="S11" s="105"/>
      <c r="T11" s="105"/>
      <c r="U11" s="184"/>
      <c r="V11" s="105"/>
      <c r="W11" s="105"/>
    </row>
    <row r="12" ht="22.5" customHeight="1" spans="1:23">
      <c r="A12" s="223" t="s">
        <v>284</v>
      </c>
      <c r="B12" s="223" t="s">
        <v>285</v>
      </c>
      <c r="C12" s="103" t="s">
        <v>283</v>
      </c>
      <c r="D12" s="223" t="s">
        <v>72</v>
      </c>
      <c r="E12" s="223" t="s">
        <v>90</v>
      </c>
      <c r="F12" s="223" t="s">
        <v>160</v>
      </c>
      <c r="G12" s="223" t="s">
        <v>286</v>
      </c>
      <c r="H12" s="223" t="s">
        <v>287</v>
      </c>
      <c r="I12" s="105">
        <v>2450000</v>
      </c>
      <c r="J12" s="105">
        <v>2450000</v>
      </c>
      <c r="K12" s="105">
        <v>2450000</v>
      </c>
      <c r="L12" s="105"/>
      <c r="M12" s="105"/>
      <c r="N12" s="62"/>
      <c r="O12" s="62"/>
      <c r="P12" s="62"/>
      <c r="Q12" s="105"/>
      <c r="R12" s="105"/>
      <c r="S12" s="105"/>
      <c r="T12" s="105"/>
      <c r="U12" s="184"/>
      <c r="V12" s="105"/>
      <c r="W12" s="105"/>
    </row>
    <row r="13" ht="22.5" customHeight="1" spans="1:23">
      <c r="A13" s="222" t="s">
        <v>288</v>
      </c>
      <c r="B13" s="62"/>
      <c r="C13" s="62"/>
      <c r="D13" s="62"/>
      <c r="E13" s="62"/>
      <c r="F13" s="62"/>
      <c r="G13" s="62"/>
      <c r="H13" s="62"/>
      <c r="I13" s="105">
        <v>150000</v>
      </c>
      <c r="J13" s="105">
        <v>150000</v>
      </c>
      <c r="K13" s="105">
        <v>150000</v>
      </c>
      <c r="L13" s="105"/>
      <c r="M13" s="105"/>
      <c r="N13" s="62"/>
      <c r="O13" s="62"/>
      <c r="P13" s="62"/>
      <c r="Q13" s="105"/>
      <c r="R13" s="105"/>
      <c r="S13" s="105"/>
      <c r="T13" s="105"/>
      <c r="U13" s="184"/>
      <c r="V13" s="105"/>
      <c r="W13" s="105"/>
    </row>
    <row r="14" ht="22.5" customHeight="1" spans="1:23">
      <c r="A14" s="223" t="s">
        <v>284</v>
      </c>
      <c r="B14" s="223" t="s">
        <v>289</v>
      </c>
      <c r="C14" s="103" t="s">
        <v>288</v>
      </c>
      <c r="D14" s="223" t="s">
        <v>72</v>
      </c>
      <c r="E14" s="223" t="s">
        <v>90</v>
      </c>
      <c r="F14" s="223" t="s">
        <v>160</v>
      </c>
      <c r="G14" s="223" t="s">
        <v>238</v>
      </c>
      <c r="H14" s="223" t="s">
        <v>239</v>
      </c>
      <c r="I14" s="105">
        <v>50000</v>
      </c>
      <c r="J14" s="105">
        <v>50000</v>
      </c>
      <c r="K14" s="105">
        <v>50000</v>
      </c>
      <c r="L14" s="105"/>
      <c r="M14" s="105"/>
      <c r="N14" s="62"/>
      <c r="O14" s="62"/>
      <c r="P14" s="62"/>
      <c r="Q14" s="105"/>
      <c r="R14" s="105"/>
      <c r="S14" s="105"/>
      <c r="T14" s="105"/>
      <c r="U14" s="184"/>
      <c r="V14" s="105"/>
      <c r="W14" s="105"/>
    </row>
    <row r="15" ht="22.5" customHeight="1" spans="1:23">
      <c r="A15" s="223" t="s">
        <v>284</v>
      </c>
      <c r="B15" s="223" t="s">
        <v>289</v>
      </c>
      <c r="C15" s="103" t="s">
        <v>288</v>
      </c>
      <c r="D15" s="223" t="s">
        <v>72</v>
      </c>
      <c r="E15" s="223" t="s">
        <v>90</v>
      </c>
      <c r="F15" s="223" t="s">
        <v>160</v>
      </c>
      <c r="G15" s="223" t="s">
        <v>290</v>
      </c>
      <c r="H15" s="223" t="s">
        <v>291</v>
      </c>
      <c r="I15" s="105">
        <v>70000</v>
      </c>
      <c r="J15" s="105">
        <v>70000</v>
      </c>
      <c r="K15" s="105">
        <v>70000</v>
      </c>
      <c r="L15" s="105"/>
      <c r="M15" s="105"/>
      <c r="N15" s="62"/>
      <c r="O15" s="62"/>
      <c r="P15" s="62"/>
      <c r="Q15" s="105"/>
      <c r="R15" s="105"/>
      <c r="S15" s="105"/>
      <c r="T15" s="105"/>
      <c r="U15" s="184"/>
      <c r="V15" s="105"/>
      <c r="W15" s="105"/>
    </row>
    <row r="16" ht="22.5" customHeight="1" spans="1:23">
      <c r="A16" s="223" t="s">
        <v>284</v>
      </c>
      <c r="B16" s="223" t="s">
        <v>289</v>
      </c>
      <c r="C16" s="103" t="s">
        <v>288</v>
      </c>
      <c r="D16" s="223" t="s">
        <v>72</v>
      </c>
      <c r="E16" s="223" t="s">
        <v>90</v>
      </c>
      <c r="F16" s="223" t="s">
        <v>160</v>
      </c>
      <c r="G16" s="223" t="s">
        <v>292</v>
      </c>
      <c r="H16" s="223" t="s">
        <v>293</v>
      </c>
      <c r="I16" s="105">
        <v>30000</v>
      </c>
      <c r="J16" s="105">
        <v>30000</v>
      </c>
      <c r="K16" s="105">
        <v>30000</v>
      </c>
      <c r="L16" s="105"/>
      <c r="M16" s="105"/>
      <c r="N16" s="62"/>
      <c r="O16" s="62"/>
      <c r="P16" s="62"/>
      <c r="Q16" s="105"/>
      <c r="R16" s="105"/>
      <c r="S16" s="105"/>
      <c r="T16" s="105"/>
      <c r="U16" s="184"/>
      <c r="V16" s="105"/>
      <c r="W16" s="105"/>
    </row>
    <row r="17" ht="22.5" customHeight="1" spans="1:23">
      <c r="A17" s="222" t="s">
        <v>294</v>
      </c>
      <c r="B17" s="62"/>
      <c r="C17" s="62"/>
      <c r="D17" s="62"/>
      <c r="E17" s="62"/>
      <c r="F17" s="62"/>
      <c r="G17" s="62"/>
      <c r="H17" s="62"/>
      <c r="I17" s="105">
        <v>2000000</v>
      </c>
      <c r="J17" s="105">
        <v>2000000</v>
      </c>
      <c r="K17" s="105">
        <v>2000000</v>
      </c>
      <c r="L17" s="105"/>
      <c r="M17" s="105"/>
      <c r="N17" s="62"/>
      <c r="O17" s="62"/>
      <c r="P17" s="62"/>
      <c r="Q17" s="105"/>
      <c r="R17" s="105"/>
      <c r="S17" s="105"/>
      <c r="T17" s="105"/>
      <c r="U17" s="184"/>
      <c r="V17" s="105"/>
      <c r="W17" s="105"/>
    </row>
    <row r="18" ht="22.5" customHeight="1" spans="1:23">
      <c r="A18" s="223" t="s">
        <v>295</v>
      </c>
      <c r="B18" s="223" t="s">
        <v>296</v>
      </c>
      <c r="C18" s="103" t="s">
        <v>294</v>
      </c>
      <c r="D18" s="223" t="s">
        <v>72</v>
      </c>
      <c r="E18" s="223" t="s">
        <v>90</v>
      </c>
      <c r="F18" s="223" t="s">
        <v>160</v>
      </c>
      <c r="G18" s="223" t="s">
        <v>297</v>
      </c>
      <c r="H18" s="223" t="s">
        <v>298</v>
      </c>
      <c r="I18" s="105">
        <v>2000000</v>
      </c>
      <c r="J18" s="105">
        <v>2000000</v>
      </c>
      <c r="K18" s="105">
        <v>2000000</v>
      </c>
      <c r="L18" s="105"/>
      <c r="M18" s="105"/>
      <c r="N18" s="62"/>
      <c r="O18" s="62"/>
      <c r="P18" s="62"/>
      <c r="Q18" s="105"/>
      <c r="R18" s="105"/>
      <c r="S18" s="105"/>
      <c r="T18" s="105"/>
      <c r="U18" s="184"/>
      <c r="V18" s="105"/>
      <c r="W18" s="105"/>
    </row>
    <row r="19" ht="22.5" customHeight="1" spans="1:23">
      <c r="A19" s="222" t="s">
        <v>299</v>
      </c>
      <c r="B19" s="62"/>
      <c r="C19" s="62"/>
      <c r="D19" s="62"/>
      <c r="E19" s="62"/>
      <c r="F19" s="62"/>
      <c r="G19" s="62"/>
      <c r="H19" s="62"/>
      <c r="I19" s="105">
        <v>50000</v>
      </c>
      <c r="J19" s="105">
        <v>50000</v>
      </c>
      <c r="K19" s="105">
        <v>50000</v>
      </c>
      <c r="L19" s="105"/>
      <c r="M19" s="105"/>
      <c r="N19" s="62"/>
      <c r="O19" s="62"/>
      <c r="P19" s="62"/>
      <c r="Q19" s="105"/>
      <c r="R19" s="105"/>
      <c r="S19" s="105"/>
      <c r="T19" s="105"/>
      <c r="U19" s="184"/>
      <c r="V19" s="105"/>
      <c r="W19" s="105"/>
    </row>
    <row r="20" ht="22.5" customHeight="1" spans="1:23">
      <c r="A20" s="223" t="s">
        <v>281</v>
      </c>
      <c r="B20" s="223" t="s">
        <v>300</v>
      </c>
      <c r="C20" s="103" t="s">
        <v>299</v>
      </c>
      <c r="D20" s="223" t="s">
        <v>72</v>
      </c>
      <c r="E20" s="223" t="s">
        <v>90</v>
      </c>
      <c r="F20" s="223" t="s">
        <v>160</v>
      </c>
      <c r="G20" s="223" t="s">
        <v>292</v>
      </c>
      <c r="H20" s="223" t="s">
        <v>293</v>
      </c>
      <c r="I20" s="105">
        <v>50000</v>
      </c>
      <c r="J20" s="105">
        <v>50000</v>
      </c>
      <c r="K20" s="105">
        <v>50000</v>
      </c>
      <c r="L20" s="105"/>
      <c r="M20" s="105"/>
      <c r="N20" s="62"/>
      <c r="O20" s="62"/>
      <c r="P20" s="62"/>
      <c r="Q20" s="105"/>
      <c r="R20" s="105"/>
      <c r="S20" s="105"/>
      <c r="T20" s="105"/>
      <c r="U20" s="184"/>
      <c r="V20" s="105"/>
      <c r="W20" s="105"/>
    </row>
    <row r="21" ht="22.5" customHeight="1" spans="1:23">
      <c r="A21" s="222" t="s">
        <v>301</v>
      </c>
      <c r="B21" s="62"/>
      <c r="C21" s="62"/>
      <c r="D21" s="62"/>
      <c r="E21" s="62"/>
      <c r="F21" s="62"/>
      <c r="G21" s="62"/>
      <c r="H21" s="62"/>
      <c r="I21" s="105">
        <v>50000</v>
      </c>
      <c r="J21" s="105">
        <v>50000</v>
      </c>
      <c r="K21" s="105">
        <v>50000</v>
      </c>
      <c r="L21" s="105"/>
      <c r="M21" s="105"/>
      <c r="N21" s="62"/>
      <c r="O21" s="62"/>
      <c r="P21" s="62"/>
      <c r="Q21" s="105"/>
      <c r="R21" s="105"/>
      <c r="S21" s="105"/>
      <c r="T21" s="105"/>
      <c r="U21" s="184"/>
      <c r="V21" s="105"/>
      <c r="W21" s="105"/>
    </row>
    <row r="22" ht="22.5" customHeight="1" spans="1:23">
      <c r="A22" s="223" t="s">
        <v>281</v>
      </c>
      <c r="B22" s="223" t="s">
        <v>302</v>
      </c>
      <c r="C22" s="103" t="s">
        <v>301</v>
      </c>
      <c r="D22" s="223" t="s">
        <v>72</v>
      </c>
      <c r="E22" s="223" t="s">
        <v>90</v>
      </c>
      <c r="F22" s="223" t="s">
        <v>160</v>
      </c>
      <c r="G22" s="223" t="s">
        <v>238</v>
      </c>
      <c r="H22" s="223" t="s">
        <v>239</v>
      </c>
      <c r="I22" s="105">
        <v>30000</v>
      </c>
      <c r="J22" s="105">
        <v>30000</v>
      </c>
      <c r="K22" s="105">
        <v>30000</v>
      </c>
      <c r="L22" s="105"/>
      <c r="M22" s="105"/>
      <c r="N22" s="62"/>
      <c r="O22" s="62"/>
      <c r="P22" s="62"/>
      <c r="Q22" s="105"/>
      <c r="R22" s="105"/>
      <c r="S22" s="105"/>
      <c r="T22" s="105"/>
      <c r="U22" s="184"/>
      <c r="V22" s="105"/>
      <c r="W22" s="105"/>
    </row>
    <row r="23" ht="22.5" customHeight="1" spans="1:23">
      <c r="A23" s="223" t="s">
        <v>281</v>
      </c>
      <c r="B23" s="223" t="s">
        <v>302</v>
      </c>
      <c r="C23" s="103" t="s">
        <v>301</v>
      </c>
      <c r="D23" s="223" t="s">
        <v>72</v>
      </c>
      <c r="E23" s="223" t="s">
        <v>90</v>
      </c>
      <c r="F23" s="223" t="s">
        <v>160</v>
      </c>
      <c r="G23" s="223" t="s">
        <v>292</v>
      </c>
      <c r="H23" s="223" t="s">
        <v>293</v>
      </c>
      <c r="I23" s="105">
        <v>20000</v>
      </c>
      <c r="J23" s="105">
        <v>20000</v>
      </c>
      <c r="K23" s="105">
        <v>20000</v>
      </c>
      <c r="L23" s="105"/>
      <c r="M23" s="105"/>
      <c r="N23" s="62"/>
      <c r="O23" s="62"/>
      <c r="P23" s="62"/>
      <c r="Q23" s="105"/>
      <c r="R23" s="105"/>
      <c r="S23" s="105"/>
      <c r="T23" s="105"/>
      <c r="U23" s="184"/>
      <c r="V23" s="105"/>
      <c r="W23" s="105"/>
    </row>
    <row r="24" ht="22.5" customHeight="1" spans="1:23">
      <c r="A24" s="222" t="s">
        <v>303</v>
      </c>
      <c r="B24" s="62"/>
      <c r="C24" s="62"/>
      <c r="D24" s="62"/>
      <c r="E24" s="62"/>
      <c r="F24" s="62"/>
      <c r="G24" s="62"/>
      <c r="H24" s="62"/>
      <c r="I24" s="105">
        <v>1000000</v>
      </c>
      <c r="J24" s="105">
        <v>1000000</v>
      </c>
      <c r="K24" s="105">
        <v>1000000</v>
      </c>
      <c r="L24" s="105"/>
      <c r="M24" s="105"/>
      <c r="N24" s="62"/>
      <c r="O24" s="62"/>
      <c r="P24" s="62"/>
      <c r="Q24" s="105"/>
      <c r="R24" s="105"/>
      <c r="S24" s="105"/>
      <c r="T24" s="105"/>
      <c r="U24" s="184"/>
      <c r="V24" s="105"/>
      <c r="W24" s="105"/>
    </row>
    <row r="25" ht="22.5" customHeight="1" spans="1:23">
      <c r="A25" s="223" t="s">
        <v>284</v>
      </c>
      <c r="B25" s="223" t="s">
        <v>304</v>
      </c>
      <c r="C25" s="103" t="s">
        <v>303</v>
      </c>
      <c r="D25" s="223" t="s">
        <v>72</v>
      </c>
      <c r="E25" s="223" t="s">
        <v>89</v>
      </c>
      <c r="F25" s="223" t="s">
        <v>159</v>
      </c>
      <c r="G25" s="223" t="s">
        <v>231</v>
      </c>
      <c r="H25" s="223" t="s">
        <v>176</v>
      </c>
      <c r="I25" s="105">
        <v>1000000</v>
      </c>
      <c r="J25" s="105">
        <v>1000000</v>
      </c>
      <c r="K25" s="105">
        <v>1000000</v>
      </c>
      <c r="L25" s="105"/>
      <c r="M25" s="105"/>
      <c r="N25" s="62"/>
      <c r="O25" s="62"/>
      <c r="P25" s="62"/>
      <c r="Q25" s="105"/>
      <c r="R25" s="105"/>
      <c r="S25" s="105"/>
      <c r="T25" s="105"/>
      <c r="U25" s="184"/>
      <c r="V25" s="105"/>
      <c r="W25" s="105"/>
    </row>
    <row r="26" ht="22.5" customHeight="1" spans="1:23">
      <c r="A26" s="222" t="s">
        <v>305</v>
      </c>
      <c r="B26" s="62"/>
      <c r="C26" s="62"/>
      <c r="D26" s="62"/>
      <c r="E26" s="62"/>
      <c r="F26" s="62"/>
      <c r="G26" s="62"/>
      <c r="H26" s="62"/>
      <c r="I26" s="105">
        <v>530000</v>
      </c>
      <c r="J26" s="105">
        <v>530000</v>
      </c>
      <c r="K26" s="105">
        <v>530000</v>
      </c>
      <c r="L26" s="105"/>
      <c r="M26" s="105"/>
      <c r="N26" s="62"/>
      <c r="O26" s="62"/>
      <c r="P26" s="62"/>
      <c r="Q26" s="105"/>
      <c r="R26" s="105"/>
      <c r="S26" s="105"/>
      <c r="T26" s="105"/>
      <c r="U26" s="184"/>
      <c r="V26" s="105"/>
      <c r="W26" s="105"/>
    </row>
    <row r="27" ht="22.5" customHeight="1" spans="1:23">
      <c r="A27" s="223" t="s">
        <v>284</v>
      </c>
      <c r="B27" s="223" t="s">
        <v>306</v>
      </c>
      <c r="C27" s="103" t="s">
        <v>305</v>
      </c>
      <c r="D27" s="223" t="s">
        <v>72</v>
      </c>
      <c r="E27" s="223" t="s">
        <v>90</v>
      </c>
      <c r="F27" s="223" t="s">
        <v>160</v>
      </c>
      <c r="G27" s="223" t="s">
        <v>238</v>
      </c>
      <c r="H27" s="223" t="s">
        <v>239</v>
      </c>
      <c r="I27" s="105">
        <v>150000</v>
      </c>
      <c r="J27" s="105">
        <v>150000</v>
      </c>
      <c r="K27" s="105">
        <v>150000</v>
      </c>
      <c r="L27" s="105"/>
      <c r="M27" s="105"/>
      <c r="N27" s="62"/>
      <c r="O27" s="62"/>
      <c r="P27" s="62"/>
      <c r="Q27" s="105"/>
      <c r="R27" s="105"/>
      <c r="S27" s="105"/>
      <c r="T27" s="105"/>
      <c r="U27" s="184"/>
      <c r="V27" s="105"/>
      <c r="W27" s="105"/>
    </row>
    <row r="28" ht="22.5" customHeight="1" spans="1:23">
      <c r="A28" s="223" t="s">
        <v>284</v>
      </c>
      <c r="B28" s="223" t="s">
        <v>306</v>
      </c>
      <c r="C28" s="103" t="s">
        <v>305</v>
      </c>
      <c r="D28" s="223" t="s">
        <v>72</v>
      </c>
      <c r="E28" s="223" t="s">
        <v>90</v>
      </c>
      <c r="F28" s="223" t="s">
        <v>160</v>
      </c>
      <c r="G28" s="223" t="s">
        <v>290</v>
      </c>
      <c r="H28" s="223" t="s">
        <v>291</v>
      </c>
      <c r="I28" s="105">
        <v>350000</v>
      </c>
      <c r="J28" s="105">
        <v>350000</v>
      </c>
      <c r="K28" s="105">
        <v>350000</v>
      </c>
      <c r="L28" s="105"/>
      <c r="M28" s="105"/>
      <c r="N28" s="62"/>
      <c r="O28" s="62"/>
      <c r="P28" s="62"/>
      <c r="Q28" s="105"/>
      <c r="R28" s="105"/>
      <c r="S28" s="105"/>
      <c r="T28" s="105"/>
      <c r="U28" s="184"/>
      <c r="V28" s="105"/>
      <c r="W28" s="105"/>
    </row>
    <row r="29" ht="22.5" customHeight="1" spans="1:23">
      <c r="A29" s="223" t="s">
        <v>284</v>
      </c>
      <c r="B29" s="223" t="s">
        <v>306</v>
      </c>
      <c r="C29" s="103" t="s">
        <v>305</v>
      </c>
      <c r="D29" s="223" t="s">
        <v>72</v>
      </c>
      <c r="E29" s="223" t="s">
        <v>90</v>
      </c>
      <c r="F29" s="223" t="s">
        <v>160</v>
      </c>
      <c r="G29" s="223" t="s">
        <v>292</v>
      </c>
      <c r="H29" s="223" t="s">
        <v>293</v>
      </c>
      <c r="I29" s="105">
        <v>30000</v>
      </c>
      <c r="J29" s="105">
        <v>30000</v>
      </c>
      <c r="K29" s="105">
        <v>30000</v>
      </c>
      <c r="L29" s="105"/>
      <c r="M29" s="105"/>
      <c r="N29" s="62"/>
      <c r="O29" s="62"/>
      <c r="P29" s="62"/>
      <c r="Q29" s="105"/>
      <c r="R29" s="105"/>
      <c r="S29" s="105"/>
      <c r="T29" s="105"/>
      <c r="U29" s="184"/>
      <c r="V29" s="105"/>
      <c r="W29" s="105"/>
    </row>
    <row r="30" ht="22.5" customHeight="1" spans="1:23">
      <c r="A30" s="114" t="s">
        <v>109</v>
      </c>
      <c r="B30" s="115"/>
      <c r="C30" s="115"/>
      <c r="D30" s="115"/>
      <c r="E30" s="115"/>
      <c r="F30" s="115"/>
      <c r="G30" s="115"/>
      <c r="H30" s="116"/>
      <c r="I30" s="105">
        <v>6280000</v>
      </c>
      <c r="J30" s="105">
        <v>6280000</v>
      </c>
      <c r="K30" s="227">
        <v>6280000</v>
      </c>
      <c r="L30" s="105"/>
      <c r="M30" s="105"/>
      <c r="N30" s="117"/>
      <c r="O30" s="117"/>
      <c r="P30" s="117"/>
      <c r="Q30" s="105"/>
      <c r="R30" s="105"/>
      <c r="S30" s="105"/>
      <c r="T30" s="105"/>
      <c r="U30" s="61"/>
      <c r="V30" s="105"/>
      <c r="W30" s="105"/>
    </row>
  </sheetData>
  <mergeCells count="37">
    <mergeCell ref="A2:W2"/>
    <mergeCell ref="A3:H3"/>
    <mergeCell ref="J4:M4"/>
    <mergeCell ref="N4:P4"/>
    <mergeCell ref="R4:W4"/>
    <mergeCell ref="A9:C9"/>
    <mergeCell ref="A9:C9"/>
    <mergeCell ref="A11:C11"/>
    <mergeCell ref="A13:C13"/>
    <mergeCell ref="A17:C17"/>
    <mergeCell ref="A19:C19"/>
    <mergeCell ref="A21:C21"/>
    <mergeCell ref="A24:C24"/>
    <mergeCell ref="A26:C26"/>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1"/>
  <sheetViews>
    <sheetView showZeros="0" tabSelected="1" workbookViewId="0">
      <selection activeCell="A1" sqref="A1"/>
    </sheetView>
  </sheetViews>
  <sheetFormatPr defaultColWidth="10.7083333333333" defaultRowHeight="12" customHeight="1"/>
  <cols>
    <col min="1" max="1" width="40" customWidth="1"/>
    <col min="2" max="2" width="22.575" customWidth="1"/>
    <col min="3" max="3" width="56" customWidth="1"/>
    <col min="4" max="6" width="21.2833333333333" customWidth="1"/>
    <col min="7" max="7" width="14" customWidth="1"/>
    <col min="8" max="8" width="19.85" customWidth="1"/>
    <col min="9" max="10" width="14" customWidth="1"/>
    <col min="11" max="11" width="32.1416666666667" customWidth="1"/>
  </cols>
  <sheetData>
    <row r="1" ht="15" customHeight="1" spans="11:11">
      <c r="K1" s="175" t="s">
        <v>307</v>
      </c>
    </row>
    <row r="2" ht="36.75" customHeight="1" spans="1:11">
      <c r="A2" s="86" t="s">
        <v>308</v>
      </c>
      <c r="B2" s="141"/>
      <c r="C2" s="87"/>
      <c r="D2" s="87"/>
      <c r="E2" s="87"/>
      <c r="F2" s="87"/>
      <c r="G2" s="141"/>
      <c r="H2" s="87"/>
      <c r="I2" s="141"/>
      <c r="J2" s="141"/>
      <c r="K2" s="87"/>
    </row>
    <row r="3" ht="17.25" customHeight="1" spans="1:3">
      <c r="A3" s="134" t="str">
        <f>"单位名称："&amp;"德钦县机关事务管理局"</f>
        <v>单位名称：德钦县机关事务管理局</v>
      </c>
      <c r="B3" s="214"/>
      <c r="C3" s="135"/>
    </row>
    <row r="4" ht="44.25" customHeight="1" spans="1:11">
      <c r="A4" s="126" t="s">
        <v>309</v>
      </c>
      <c r="B4" s="136" t="s">
        <v>182</v>
      </c>
      <c r="C4" s="126" t="s">
        <v>310</v>
      </c>
      <c r="D4" s="126" t="s">
        <v>311</v>
      </c>
      <c r="E4" s="126" t="s">
        <v>312</v>
      </c>
      <c r="F4" s="126" t="s">
        <v>313</v>
      </c>
      <c r="G4" s="136" t="s">
        <v>314</v>
      </c>
      <c r="H4" s="126" t="s">
        <v>315</v>
      </c>
      <c r="I4" s="136" t="s">
        <v>316</v>
      </c>
      <c r="J4" s="136" t="s">
        <v>317</v>
      </c>
      <c r="K4" s="126" t="s">
        <v>318</v>
      </c>
    </row>
    <row r="5" ht="19.5" customHeight="1" spans="1:11">
      <c r="A5" s="215">
        <v>1</v>
      </c>
      <c r="B5" s="215">
        <v>2</v>
      </c>
      <c r="C5" s="215">
        <v>3</v>
      </c>
      <c r="D5" s="215">
        <v>4</v>
      </c>
      <c r="E5" s="215">
        <v>5</v>
      </c>
      <c r="F5" s="215">
        <v>6</v>
      </c>
      <c r="G5" s="215">
        <v>7</v>
      </c>
      <c r="H5" s="215">
        <v>8</v>
      </c>
      <c r="I5" s="215">
        <v>9</v>
      </c>
      <c r="J5" s="215">
        <v>10</v>
      </c>
      <c r="K5" s="215">
        <v>11</v>
      </c>
    </row>
    <row r="6" ht="22.5" customHeight="1" spans="1:11">
      <c r="A6" s="216" t="s">
        <v>72</v>
      </c>
      <c r="B6" s="72"/>
      <c r="C6" s="72"/>
      <c r="D6" s="72"/>
      <c r="E6" s="72"/>
      <c r="F6" s="216"/>
      <c r="G6" s="72"/>
      <c r="H6" s="216"/>
      <c r="I6" s="72"/>
      <c r="J6" s="72"/>
      <c r="K6" s="216"/>
    </row>
    <row r="7" ht="22.5" customHeight="1" spans="1:11">
      <c r="A7" s="216" t="str">
        <f>"   "&amp;"干部周转楼维护维修购置费及网络维护专项资金"</f>
        <v>   干部周转楼维护维修购置费及网络维护专项资金</v>
      </c>
      <c r="B7" s="104" t="s">
        <v>289</v>
      </c>
      <c r="C7" s="217" t="s">
        <v>319</v>
      </c>
      <c r="D7" s="218"/>
      <c r="E7" s="218"/>
      <c r="F7" s="218"/>
      <c r="G7" s="219"/>
      <c r="H7" s="218"/>
      <c r="I7" s="219"/>
      <c r="J7" s="219"/>
      <c r="K7" s="218"/>
    </row>
    <row r="8" ht="22.5" customHeight="1" spans="1:11">
      <c r="A8" s="216"/>
      <c r="B8" s="104"/>
      <c r="C8" s="217"/>
      <c r="D8" s="218" t="s">
        <v>320</v>
      </c>
      <c r="E8" s="218" t="s">
        <v>321</v>
      </c>
      <c r="F8" s="218" t="s">
        <v>322</v>
      </c>
      <c r="G8" s="219" t="s">
        <v>323</v>
      </c>
      <c r="H8" s="218" t="s">
        <v>324</v>
      </c>
      <c r="I8" s="219" t="s">
        <v>325</v>
      </c>
      <c r="J8" s="219" t="s">
        <v>326</v>
      </c>
      <c r="K8" s="218" t="s">
        <v>327</v>
      </c>
    </row>
    <row r="9" ht="22.5" customHeight="1" spans="1:11">
      <c r="A9" s="62"/>
      <c r="B9" s="62"/>
      <c r="C9" s="62"/>
      <c r="D9" s="218" t="s">
        <v>320</v>
      </c>
      <c r="E9" s="218" t="s">
        <v>321</v>
      </c>
      <c r="F9" s="218" t="s">
        <v>328</v>
      </c>
      <c r="G9" s="219" t="s">
        <v>323</v>
      </c>
      <c r="H9" s="218" t="s">
        <v>155</v>
      </c>
      <c r="I9" s="219" t="s">
        <v>325</v>
      </c>
      <c r="J9" s="219" t="s">
        <v>326</v>
      </c>
      <c r="K9" s="218" t="s">
        <v>329</v>
      </c>
    </row>
    <row r="10" ht="22.5" customHeight="1" spans="1:11">
      <c r="A10" s="62"/>
      <c r="B10" s="62"/>
      <c r="C10" s="62"/>
      <c r="D10" s="218" t="s">
        <v>320</v>
      </c>
      <c r="E10" s="218" t="s">
        <v>330</v>
      </c>
      <c r="F10" s="218" t="s">
        <v>331</v>
      </c>
      <c r="G10" s="219" t="s">
        <v>332</v>
      </c>
      <c r="H10" s="218" t="s">
        <v>333</v>
      </c>
      <c r="I10" s="219" t="s">
        <v>334</v>
      </c>
      <c r="J10" s="219" t="s">
        <v>326</v>
      </c>
      <c r="K10" s="218" t="s">
        <v>335</v>
      </c>
    </row>
    <row r="11" ht="22.5" customHeight="1" spans="1:11">
      <c r="A11" s="62"/>
      <c r="B11" s="62"/>
      <c r="C11" s="62"/>
      <c r="D11" s="218" t="s">
        <v>320</v>
      </c>
      <c r="E11" s="218" t="s">
        <v>330</v>
      </c>
      <c r="F11" s="218" t="s">
        <v>336</v>
      </c>
      <c r="G11" s="219" t="s">
        <v>332</v>
      </c>
      <c r="H11" s="218" t="s">
        <v>333</v>
      </c>
      <c r="I11" s="219" t="s">
        <v>334</v>
      </c>
      <c r="J11" s="219" t="s">
        <v>326</v>
      </c>
      <c r="K11" s="218" t="s">
        <v>337</v>
      </c>
    </row>
    <row r="12" ht="22.5" customHeight="1" spans="1:11">
      <c r="A12" s="62"/>
      <c r="B12" s="62"/>
      <c r="C12" s="62"/>
      <c r="D12" s="218" t="s">
        <v>320</v>
      </c>
      <c r="E12" s="218" t="s">
        <v>338</v>
      </c>
      <c r="F12" s="218" t="s">
        <v>339</v>
      </c>
      <c r="G12" s="219" t="s">
        <v>332</v>
      </c>
      <c r="H12" s="218" t="s">
        <v>340</v>
      </c>
      <c r="I12" s="219" t="s">
        <v>341</v>
      </c>
      <c r="J12" s="219" t="s">
        <v>342</v>
      </c>
      <c r="K12" s="218" t="s">
        <v>339</v>
      </c>
    </row>
    <row r="13" ht="22.5" customHeight="1" spans="1:11">
      <c r="A13" s="62"/>
      <c r="B13" s="62"/>
      <c r="C13" s="62"/>
      <c r="D13" s="218" t="s">
        <v>343</v>
      </c>
      <c r="E13" s="218" t="s">
        <v>344</v>
      </c>
      <c r="F13" s="218" t="s">
        <v>345</v>
      </c>
      <c r="G13" s="219" t="s">
        <v>332</v>
      </c>
      <c r="H13" s="218" t="s">
        <v>346</v>
      </c>
      <c r="I13" s="219" t="s">
        <v>341</v>
      </c>
      <c r="J13" s="219" t="s">
        <v>342</v>
      </c>
      <c r="K13" s="218" t="s">
        <v>347</v>
      </c>
    </row>
    <row r="14" ht="22.5" customHeight="1" spans="1:11">
      <c r="A14" s="62"/>
      <c r="B14" s="62"/>
      <c r="C14" s="62"/>
      <c r="D14" s="218" t="s">
        <v>343</v>
      </c>
      <c r="E14" s="218" t="s">
        <v>348</v>
      </c>
      <c r="F14" s="218" t="s">
        <v>349</v>
      </c>
      <c r="G14" s="219" t="s">
        <v>332</v>
      </c>
      <c r="H14" s="218" t="s">
        <v>350</v>
      </c>
      <c r="I14" s="219" t="s">
        <v>341</v>
      </c>
      <c r="J14" s="219" t="s">
        <v>342</v>
      </c>
      <c r="K14" s="218" t="s">
        <v>351</v>
      </c>
    </row>
    <row r="15" ht="22.5" customHeight="1" spans="1:11">
      <c r="A15" s="62"/>
      <c r="B15" s="62"/>
      <c r="C15" s="62"/>
      <c r="D15" s="218" t="s">
        <v>352</v>
      </c>
      <c r="E15" s="218" t="s">
        <v>353</v>
      </c>
      <c r="F15" s="218" t="s">
        <v>354</v>
      </c>
      <c r="G15" s="219" t="s">
        <v>323</v>
      </c>
      <c r="H15" s="218" t="s">
        <v>355</v>
      </c>
      <c r="I15" s="219" t="s">
        <v>334</v>
      </c>
      <c r="J15" s="219" t="s">
        <v>326</v>
      </c>
      <c r="K15" s="218" t="s">
        <v>356</v>
      </c>
    </row>
    <row r="16" ht="22.5" customHeight="1" spans="1:11">
      <c r="A16" s="216" t="str">
        <f>"   "&amp;"机关后勤购买社会化服务资金"</f>
        <v>   机关后勤购买社会化服务资金</v>
      </c>
      <c r="B16" s="104" t="s">
        <v>296</v>
      </c>
      <c r="C16" s="217" t="s">
        <v>357</v>
      </c>
      <c r="D16" s="62"/>
      <c r="E16" s="62"/>
      <c r="F16" s="62"/>
      <c r="G16" s="62"/>
      <c r="H16" s="62"/>
      <c r="I16" s="62"/>
      <c r="J16" s="62"/>
      <c r="K16" s="62"/>
    </row>
    <row r="17" ht="22.5" customHeight="1" spans="1:11">
      <c r="A17" s="62"/>
      <c r="B17" s="62"/>
      <c r="C17" s="62"/>
      <c r="D17" s="218" t="s">
        <v>320</v>
      </c>
      <c r="E17" s="218" t="s">
        <v>321</v>
      </c>
      <c r="F17" s="218" t="s">
        <v>358</v>
      </c>
      <c r="G17" s="219" t="s">
        <v>323</v>
      </c>
      <c r="H17" s="218" t="s">
        <v>359</v>
      </c>
      <c r="I17" s="219" t="s">
        <v>325</v>
      </c>
      <c r="J17" s="219" t="s">
        <v>326</v>
      </c>
      <c r="K17" s="218" t="s">
        <v>360</v>
      </c>
    </row>
    <row r="18" ht="22.5" customHeight="1" spans="1:11">
      <c r="A18" s="62"/>
      <c r="B18" s="62"/>
      <c r="C18" s="62"/>
      <c r="D18" s="218" t="s">
        <v>320</v>
      </c>
      <c r="E18" s="218" t="s">
        <v>321</v>
      </c>
      <c r="F18" s="218" t="s">
        <v>361</v>
      </c>
      <c r="G18" s="219" t="s">
        <v>323</v>
      </c>
      <c r="H18" s="218" t="s">
        <v>154</v>
      </c>
      <c r="I18" s="219" t="s">
        <v>325</v>
      </c>
      <c r="J18" s="219" t="s">
        <v>326</v>
      </c>
      <c r="K18" s="218" t="s">
        <v>362</v>
      </c>
    </row>
    <row r="19" ht="22.5" customHeight="1" spans="1:11">
      <c r="A19" s="62"/>
      <c r="B19" s="62"/>
      <c r="C19" s="62"/>
      <c r="D19" s="218" t="s">
        <v>320</v>
      </c>
      <c r="E19" s="218" t="s">
        <v>321</v>
      </c>
      <c r="F19" s="218" t="s">
        <v>363</v>
      </c>
      <c r="G19" s="219" t="s">
        <v>323</v>
      </c>
      <c r="H19" s="218" t="s">
        <v>359</v>
      </c>
      <c r="I19" s="219" t="s">
        <v>325</v>
      </c>
      <c r="J19" s="219" t="s">
        <v>326</v>
      </c>
      <c r="K19" s="218" t="s">
        <v>364</v>
      </c>
    </row>
    <row r="20" ht="22.5" customHeight="1" spans="1:11">
      <c r="A20" s="62"/>
      <c r="B20" s="62"/>
      <c r="C20" s="62"/>
      <c r="D20" s="218" t="s">
        <v>320</v>
      </c>
      <c r="E20" s="218" t="s">
        <v>330</v>
      </c>
      <c r="F20" s="218" t="s">
        <v>365</v>
      </c>
      <c r="G20" s="219" t="s">
        <v>332</v>
      </c>
      <c r="H20" s="218" t="s">
        <v>333</v>
      </c>
      <c r="I20" s="219" t="s">
        <v>334</v>
      </c>
      <c r="J20" s="219" t="s">
        <v>326</v>
      </c>
      <c r="K20" s="218" t="s">
        <v>366</v>
      </c>
    </row>
    <row r="21" ht="22.5" customHeight="1" spans="1:11">
      <c r="A21" s="62"/>
      <c r="B21" s="62"/>
      <c r="C21" s="62"/>
      <c r="D21" s="218" t="s">
        <v>320</v>
      </c>
      <c r="E21" s="218" t="s">
        <v>330</v>
      </c>
      <c r="F21" s="218" t="s">
        <v>367</v>
      </c>
      <c r="G21" s="219" t="s">
        <v>332</v>
      </c>
      <c r="H21" s="218" t="s">
        <v>333</v>
      </c>
      <c r="I21" s="219" t="s">
        <v>334</v>
      </c>
      <c r="J21" s="219" t="s">
        <v>326</v>
      </c>
      <c r="K21" s="218" t="s">
        <v>368</v>
      </c>
    </row>
    <row r="22" ht="22.5" customHeight="1" spans="1:11">
      <c r="A22" s="62"/>
      <c r="B22" s="62"/>
      <c r="C22" s="62"/>
      <c r="D22" s="218" t="s">
        <v>320</v>
      </c>
      <c r="E22" s="218" t="s">
        <v>330</v>
      </c>
      <c r="F22" s="218" t="s">
        <v>369</v>
      </c>
      <c r="G22" s="219" t="s">
        <v>332</v>
      </c>
      <c r="H22" s="218" t="s">
        <v>333</v>
      </c>
      <c r="I22" s="219" t="s">
        <v>334</v>
      </c>
      <c r="J22" s="219" t="s">
        <v>326</v>
      </c>
      <c r="K22" s="218" t="s">
        <v>370</v>
      </c>
    </row>
    <row r="23" ht="22.5" customHeight="1" spans="1:11">
      <c r="A23" s="62"/>
      <c r="B23" s="62"/>
      <c r="C23" s="62"/>
      <c r="D23" s="218" t="s">
        <v>320</v>
      </c>
      <c r="E23" s="218" t="s">
        <v>338</v>
      </c>
      <c r="F23" s="218" t="s">
        <v>371</v>
      </c>
      <c r="G23" s="219" t="s">
        <v>332</v>
      </c>
      <c r="H23" s="218" t="s">
        <v>340</v>
      </c>
      <c r="I23" s="219" t="s">
        <v>372</v>
      </c>
      <c r="J23" s="219" t="s">
        <v>342</v>
      </c>
      <c r="K23" s="218" t="s">
        <v>373</v>
      </c>
    </row>
    <row r="24" ht="22.5" customHeight="1" spans="1:11">
      <c r="A24" s="62"/>
      <c r="B24" s="62"/>
      <c r="C24" s="62"/>
      <c r="D24" s="218" t="s">
        <v>320</v>
      </c>
      <c r="E24" s="218" t="s">
        <v>338</v>
      </c>
      <c r="F24" s="218" t="s">
        <v>374</v>
      </c>
      <c r="G24" s="219" t="s">
        <v>332</v>
      </c>
      <c r="H24" s="218" t="s">
        <v>340</v>
      </c>
      <c r="I24" s="219" t="s">
        <v>372</v>
      </c>
      <c r="J24" s="219" t="s">
        <v>342</v>
      </c>
      <c r="K24" s="218" t="s">
        <v>375</v>
      </c>
    </row>
    <row r="25" ht="22.5" customHeight="1" spans="1:11">
      <c r="A25" s="62"/>
      <c r="B25" s="62"/>
      <c r="C25" s="62"/>
      <c r="D25" s="218" t="s">
        <v>320</v>
      </c>
      <c r="E25" s="218" t="s">
        <v>338</v>
      </c>
      <c r="F25" s="218" t="s">
        <v>376</v>
      </c>
      <c r="G25" s="219" t="s">
        <v>332</v>
      </c>
      <c r="H25" s="218" t="s">
        <v>340</v>
      </c>
      <c r="I25" s="219" t="s">
        <v>372</v>
      </c>
      <c r="J25" s="219" t="s">
        <v>342</v>
      </c>
      <c r="K25" s="218" t="s">
        <v>377</v>
      </c>
    </row>
    <row r="26" ht="22.5" customHeight="1" spans="1:11">
      <c r="A26" s="62"/>
      <c r="B26" s="62"/>
      <c r="C26" s="62"/>
      <c r="D26" s="218" t="s">
        <v>343</v>
      </c>
      <c r="E26" s="218" t="s">
        <v>344</v>
      </c>
      <c r="F26" s="218" t="s">
        <v>378</v>
      </c>
      <c r="G26" s="219" t="s">
        <v>332</v>
      </c>
      <c r="H26" s="218" t="s">
        <v>379</v>
      </c>
      <c r="I26" s="219" t="s">
        <v>372</v>
      </c>
      <c r="J26" s="219" t="s">
        <v>342</v>
      </c>
      <c r="K26" s="218" t="s">
        <v>378</v>
      </c>
    </row>
    <row r="27" ht="22.5" customHeight="1" spans="1:11">
      <c r="A27" s="62"/>
      <c r="B27" s="62"/>
      <c r="C27" s="62"/>
      <c r="D27" s="218" t="s">
        <v>352</v>
      </c>
      <c r="E27" s="218" t="s">
        <v>353</v>
      </c>
      <c r="F27" s="218" t="s">
        <v>380</v>
      </c>
      <c r="G27" s="219" t="s">
        <v>323</v>
      </c>
      <c r="H27" s="218" t="s">
        <v>381</v>
      </c>
      <c r="I27" s="219" t="s">
        <v>334</v>
      </c>
      <c r="J27" s="219" t="s">
        <v>326</v>
      </c>
      <c r="K27" s="218" t="s">
        <v>382</v>
      </c>
    </row>
    <row r="28" ht="22.5" customHeight="1" spans="1:11">
      <c r="A28" s="216" t="str">
        <f>"   "&amp;"机关事务局绿化管养经费"</f>
        <v>   机关事务局绿化管养经费</v>
      </c>
      <c r="B28" s="104" t="s">
        <v>302</v>
      </c>
      <c r="C28" s="217" t="s">
        <v>383</v>
      </c>
      <c r="D28" s="62"/>
      <c r="E28" s="62"/>
      <c r="F28" s="62"/>
      <c r="G28" s="62"/>
      <c r="H28" s="62"/>
      <c r="I28" s="62"/>
      <c r="J28" s="62"/>
      <c r="K28" s="62"/>
    </row>
    <row r="29" ht="22.5" customHeight="1" spans="1:11">
      <c r="A29" s="62"/>
      <c r="B29" s="62"/>
      <c r="C29" s="62"/>
      <c r="D29" s="218" t="s">
        <v>320</v>
      </c>
      <c r="E29" s="218" t="s">
        <v>321</v>
      </c>
      <c r="F29" s="218" t="s">
        <v>384</v>
      </c>
      <c r="G29" s="219" t="s">
        <v>323</v>
      </c>
      <c r="H29" s="218" t="s">
        <v>155</v>
      </c>
      <c r="I29" s="219" t="s">
        <v>325</v>
      </c>
      <c r="J29" s="219" t="s">
        <v>326</v>
      </c>
      <c r="K29" s="218" t="s">
        <v>385</v>
      </c>
    </row>
    <row r="30" ht="22.5" customHeight="1" spans="1:11">
      <c r="A30" s="62"/>
      <c r="B30" s="62"/>
      <c r="C30" s="62"/>
      <c r="D30" s="218" t="s">
        <v>320</v>
      </c>
      <c r="E30" s="218" t="s">
        <v>321</v>
      </c>
      <c r="F30" s="218" t="s">
        <v>386</v>
      </c>
      <c r="G30" s="219" t="s">
        <v>323</v>
      </c>
      <c r="H30" s="218" t="s">
        <v>387</v>
      </c>
      <c r="I30" s="219" t="s">
        <v>388</v>
      </c>
      <c r="J30" s="219" t="s">
        <v>326</v>
      </c>
      <c r="K30" s="218" t="s">
        <v>389</v>
      </c>
    </row>
    <row r="31" ht="22.5" customHeight="1" spans="1:11">
      <c r="A31" s="62"/>
      <c r="B31" s="62"/>
      <c r="C31" s="62"/>
      <c r="D31" s="218" t="s">
        <v>320</v>
      </c>
      <c r="E31" s="218" t="s">
        <v>330</v>
      </c>
      <c r="F31" s="218" t="s">
        <v>390</v>
      </c>
      <c r="G31" s="219" t="s">
        <v>332</v>
      </c>
      <c r="H31" s="218" t="s">
        <v>333</v>
      </c>
      <c r="I31" s="219" t="s">
        <v>334</v>
      </c>
      <c r="J31" s="219" t="s">
        <v>326</v>
      </c>
      <c r="K31" s="218" t="s">
        <v>391</v>
      </c>
    </row>
    <row r="32" ht="22.5" customHeight="1" spans="1:11">
      <c r="A32" s="62"/>
      <c r="B32" s="62"/>
      <c r="C32" s="62"/>
      <c r="D32" s="218" t="s">
        <v>320</v>
      </c>
      <c r="E32" s="218" t="s">
        <v>338</v>
      </c>
      <c r="F32" s="218" t="s">
        <v>392</v>
      </c>
      <c r="G32" s="219" t="s">
        <v>332</v>
      </c>
      <c r="H32" s="218" t="s">
        <v>340</v>
      </c>
      <c r="I32" s="219" t="s">
        <v>372</v>
      </c>
      <c r="J32" s="219" t="s">
        <v>342</v>
      </c>
      <c r="K32" s="218" t="s">
        <v>393</v>
      </c>
    </row>
    <row r="33" ht="22.5" customHeight="1" spans="1:11">
      <c r="A33" s="62"/>
      <c r="B33" s="62"/>
      <c r="C33" s="62"/>
      <c r="D33" s="218" t="s">
        <v>343</v>
      </c>
      <c r="E33" s="218" t="s">
        <v>344</v>
      </c>
      <c r="F33" s="218" t="s">
        <v>394</v>
      </c>
      <c r="G33" s="219" t="s">
        <v>332</v>
      </c>
      <c r="H33" s="218" t="s">
        <v>395</v>
      </c>
      <c r="I33" s="219" t="s">
        <v>372</v>
      </c>
      <c r="J33" s="219" t="s">
        <v>342</v>
      </c>
      <c r="K33" s="218" t="s">
        <v>396</v>
      </c>
    </row>
    <row r="34" ht="22.5" customHeight="1" spans="1:11">
      <c r="A34" s="62"/>
      <c r="B34" s="62"/>
      <c r="C34" s="62"/>
      <c r="D34" s="218" t="s">
        <v>343</v>
      </c>
      <c r="E34" s="218" t="s">
        <v>344</v>
      </c>
      <c r="F34" s="218" t="s">
        <v>397</v>
      </c>
      <c r="G34" s="219" t="s">
        <v>332</v>
      </c>
      <c r="H34" s="218" t="s">
        <v>398</v>
      </c>
      <c r="I34" s="219" t="s">
        <v>372</v>
      </c>
      <c r="J34" s="219" t="s">
        <v>342</v>
      </c>
      <c r="K34" s="218" t="s">
        <v>399</v>
      </c>
    </row>
    <row r="35" ht="22.5" customHeight="1" spans="1:11">
      <c r="A35" s="62"/>
      <c r="B35" s="62"/>
      <c r="C35" s="62"/>
      <c r="D35" s="218" t="s">
        <v>343</v>
      </c>
      <c r="E35" s="218" t="s">
        <v>348</v>
      </c>
      <c r="F35" s="218" t="s">
        <v>400</v>
      </c>
      <c r="G35" s="219" t="s">
        <v>332</v>
      </c>
      <c r="H35" s="218" t="s">
        <v>401</v>
      </c>
      <c r="I35" s="219" t="s">
        <v>372</v>
      </c>
      <c r="J35" s="219" t="s">
        <v>342</v>
      </c>
      <c r="K35" s="218" t="s">
        <v>402</v>
      </c>
    </row>
    <row r="36" ht="22.5" customHeight="1" spans="1:11">
      <c r="A36" s="62"/>
      <c r="B36" s="62"/>
      <c r="C36" s="62"/>
      <c r="D36" s="218" t="s">
        <v>352</v>
      </c>
      <c r="E36" s="218" t="s">
        <v>353</v>
      </c>
      <c r="F36" s="218" t="s">
        <v>354</v>
      </c>
      <c r="G36" s="219" t="s">
        <v>323</v>
      </c>
      <c r="H36" s="218" t="s">
        <v>381</v>
      </c>
      <c r="I36" s="219" t="s">
        <v>334</v>
      </c>
      <c r="J36" s="219" t="s">
        <v>326</v>
      </c>
      <c r="K36" s="218" t="s">
        <v>403</v>
      </c>
    </row>
    <row r="37" ht="22.5" customHeight="1" spans="1:11">
      <c r="A37" s="216" t="str">
        <f>"   "&amp;"德钦县机关事务局公车平台驾驶员差旅费补助资金"</f>
        <v>   德钦县机关事务局公车平台驾驶员差旅费补助资金</v>
      </c>
      <c r="B37" s="104" t="s">
        <v>282</v>
      </c>
      <c r="C37" s="217" t="s">
        <v>404</v>
      </c>
      <c r="D37" s="62"/>
      <c r="E37" s="62"/>
      <c r="F37" s="62"/>
      <c r="G37" s="62"/>
      <c r="H37" s="62"/>
      <c r="I37" s="62"/>
      <c r="J37" s="62"/>
      <c r="K37" s="62"/>
    </row>
    <row r="38" ht="22.5" customHeight="1" spans="1:11">
      <c r="A38" s="62"/>
      <c r="B38" s="62"/>
      <c r="C38" s="62"/>
      <c r="D38" s="218" t="s">
        <v>320</v>
      </c>
      <c r="E38" s="218" t="s">
        <v>321</v>
      </c>
      <c r="F38" s="218" t="s">
        <v>405</v>
      </c>
      <c r="G38" s="219" t="s">
        <v>332</v>
      </c>
      <c r="H38" s="218" t="s">
        <v>406</v>
      </c>
      <c r="I38" s="219" t="s">
        <v>388</v>
      </c>
      <c r="J38" s="219" t="s">
        <v>326</v>
      </c>
      <c r="K38" s="218" t="s">
        <v>407</v>
      </c>
    </row>
    <row r="39" ht="22.5" customHeight="1" spans="1:11">
      <c r="A39" s="62"/>
      <c r="B39" s="62"/>
      <c r="C39" s="62"/>
      <c r="D39" s="218" t="s">
        <v>320</v>
      </c>
      <c r="E39" s="218" t="s">
        <v>321</v>
      </c>
      <c r="F39" s="218" t="s">
        <v>408</v>
      </c>
      <c r="G39" s="219" t="s">
        <v>323</v>
      </c>
      <c r="H39" s="218" t="s">
        <v>409</v>
      </c>
      <c r="I39" s="219" t="s">
        <v>325</v>
      </c>
      <c r="J39" s="219" t="s">
        <v>326</v>
      </c>
      <c r="K39" s="218" t="s">
        <v>410</v>
      </c>
    </row>
    <row r="40" ht="22.5" customHeight="1" spans="1:11">
      <c r="A40" s="62"/>
      <c r="B40" s="62"/>
      <c r="C40" s="62"/>
      <c r="D40" s="218" t="s">
        <v>320</v>
      </c>
      <c r="E40" s="218" t="s">
        <v>330</v>
      </c>
      <c r="F40" s="218" t="s">
        <v>411</v>
      </c>
      <c r="G40" s="219" t="s">
        <v>332</v>
      </c>
      <c r="H40" s="218" t="s">
        <v>333</v>
      </c>
      <c r="I40" s="219" t="s">
        <v>334</v>
      </c>
      <c r="J40" s="219" t="s">
        <v>326</v>
      </c>
      <c r="K40" s="218" t="s">
        <v>412</v>
      </c>
    </row>
    <row r="41" ht="22.5" customHeight="1" spans="1:11">
      <c r="A41" s="62"/>
      <c r="B41" s="62"/>
      <c r="C41" s="62"/>
      <c r="D41" s="218" t="s">
        <v>320</v>
      </c>
      <c r="E41" s="218" t="s">
        <v>330</v>
      </c>
      <c r="F41" s="218" t="s">
        <v>413</v>
      </c>
      <c r="G41" s="219" t="s">
        <v>332</v>
      </c>
      <c r="H41" s="218" t="s">
        <v>333</v>
      </c>
      <c r="I41" s="219" t="s">
        <v>334</v>
      </c>
      <c r="J41" s="219" t="s">
        <v>326</v>
      </c>
      <c r="K41" s="218" t="s">
        <v>414</v>
      </c>
    </row>
    <row r="42" ht="22.5" customHeight="1" spans="1:11">
      <c r="A42" s="62"/>
      <c r="B42" s="62"/>
      <c r="C42" s="62"/>
      <c r="D42" s="218" t="s">
        <v>320</v>
      </c>
      <c r="E42" s="218" t="s">
        <v>338</v>
      </c>
      <c r="F42" s="218" t="s">
        <v>415</v>
      </c>
      <c r="G42" s="219" t="s">
        <v>332</v>
      </c>
      <c r="H42" s="218" t="s">
        <v>340</v>
      </c>
      <c r="I42" s="219" t="s">
        <v>372</v>
      </c>
      <c r="J42" s="219" t="s">
        <v>342</v>
      </c>
      <c r="K42" s="218" t="s">
        <v>416</v>
      </c>
    </row>
    <row r="43" ht="22.5" customHeight="1" spans="1:11">
      <c r="A43" s="62"/>
      <c r="B43" s="62"/>
      <c r="C43" s="62"/>
      <c r="D43" s="218" t="s">
        <v>320</v>
      </c>
      <c r="E43" s="218" t="s">
        <v>338</v>
      </c>
      <c r="F43" s="218" t="s">
        <v>417</v>
      </c>
      <c r="G43" s="219" t="s">
        <v>332</v>
      </c>
      <c r="H43" s="218" t="s">
        <v>340</v>
      </c>
      <c r="I43" s="219" t="s">
        <v>372</v>
      </c>
      <c r="J43" s="219" t="s">
        <v>342</v>
      </c>
      <c r="K43" s="218" t="s">
        <v>418</v>
      </c>
    </row>
    <row r="44" ht="22.5" customHeight="1" spans="1:11">
      <c r="A44" s="62"/>
      <c r="B44" s="62"/>
      <c r="C44" s="62"/>
      <c r="D44" s="218" t="s">
        <v>343</v>
      </c>
      <c r="E44" s="218" t="s">
        <v>344</v>
      </c>
      <c r="F44" s="218" t="s">
        <v>419</v>
      </c>
      <c r="G44" s="219" t="s">
        <v>332</v>
      </c>
      <c r="H44" s="218" t="s">
        <v>420</v>
      </c>
      <c r="I44" s="219" t="s">
        <v>372</v>
      </c>
      <c r="J44" s="219" t="s">
        <v>342</v>
      </c>
      <c r="K44" s="218" t="s">
        <v>421</v>
      </c>
    </row>
    <row r="45" ht="22.5" customHeight="1" spans="1:11">
      <c r="A45" s="62"/>
      <c r="B45" s="62"/>
      <c r="C45" s="62"/>
      <c r="D45" s="218" t="s">
        <v>343</v>
      </c>
      <c r="E45" s="218" t="s">
        <v>348</v>
      </c>
      <c r="F45" s="218" t="s">
        <v>422</v>
      </c>
      <c r="G45" s="219" t="s">
        <v>332</v>
      </c>
      <c r="H45" s="218" t="s">
        <v>423</v>
      </c>
      <c r="I45" s="219" t="s">
        <v>372</v>
      </c>
      <c r="J45" s="219" t="s">
        <v>342</v>
      </c>
      <c r="K45" s="218" t="s">
        <v>424</v>
      </c>
    </row>
    <row r="46" ht="22.5" customHeight="1" spans="1:11">
      <c r="A46" s="62"/>
      <c r="B46" s="62"/>
      <c r="C46" s="62"/>
      <c r="D46" s="218" t="s">
        <v>352</v>
      </c>
      <c r="E46" s="218" t="s">
        <v>353</v>
      </c>
      <c r="F46" s="218" t="s">
        <v>425</v>
      </c>
      <c r="G46" s="219" t="s">
        <v>323</v>
      </c>
      <c r="H46" s="218" t="s">
        <v>426</v>
      </c>
      <c r="I46" s="219" t="s">
        <v>334</v>
      </c>
      <c r="J46" s="219" t="s">
        <v>326</v>
      </c>
      <c r="K46" s="218" t="s">
        <v>427</v>
      </c>
    </row>
    <row r="47" ht="22.5" customHeight="1" spans="1:11">
      <c r="A47" s="216" t="str">
        <f>"   "&amp;"县接待专项经费"</f>
        <v>   县接待专项经费</v>
      </c>
      <c r="B47" s="104" t="s">
        <v>304</v>
      </c>
      <c r="C47" s="217" t="s">
        <v>428</v>
      </c>
      <c r="D47" s="62"/>
      <c r="E47" s="62"/>
      <c r="F47" s="62"/>
      <c r="G47" s="62"/>
      <c r="H47" s="62"/>
      <c r="I47" s="62"/>
      <c r="J47" s="62"/>
      <c r="K47" s="62"/>
    </row>
    <row r="48" ht="22.5" customHeight="1" spans="1:11">
      <c r="A48" s="62"/>
      <c r="B48" s="62"/>
      <c r="C48" s="62"/>
      <c r="D48" s="218" t="s">
        <v>320</v>
      </c>
      <c r="E48" s="218" t="s">
        <v>321</v>
      </c>
      <c r="F48" s="218" t="s">
        <v>429</v>
      </c>
      <c r="G48" s="219" t="s">
        <v>323</v>
      </c>
      <c r="H48" s="218" t="s">
        <v>430</v>
      </c>
      <c r="I48" s="219" t="s">
        <v>431</v>
      </c>
      <c r="J48" s="219" t="s">
        <v>326</v>
      </c>
      <c r="K48" s="218" t="s">
        <v>432</v>
      </c>
    </row>
    <row r="49" ht="22.5" customHeight="1" spans="1:11">
      <c r="A49" s="62"/>
      <c r="B49" s="62"/>
      <c r="C49" s="62"/>
      <c r="D49" s="218" t="s">
        <v>320</v>
      </c>
      <c r="E49" s="218" t="s">
        <v>321</v>
      </c>
      <c r="F49" s="218" t="s">
        <v>433</v>
      </c>
      <c r="G49" s="219" t="s">
        <v>323</v>
      </c>
      <c r="H49" s="218" t="s">
        <v>434</v>
      </c>
      <c r="I49" s="219" t="s">
        <v>388</v>
      </c>
      <c r="J49" s="219" t="s">
        <v>326</v>
      </c>
      <c r="K49" s="218" t="s">
        <v>435</v>
      </c>
    </row>
    <row r="50" ht="22.5" customHeight="1" spans="1:11">
      <c r="A50" s="62"/>
      <c r="B50" s="62"/>
      <c r="C50" s="62"/>
      <c r="D50" s="218" t="s">
        <v>320</v>
      </c>
      <c r="E50" s="218" t="s">
        <v>330</v>
      </c>
      <c r="F50" s="218" t="s">
        <v>436</v>
      </c>
      <c r="G50" s="219" t="s">
        <v>332</v>
      </c>
      <c r="H50" s="218" t="s">
        <v>333</v>
      </c>
      <c r="I50" s="219" t="s">
        <v>334</v>
      </c>
      <c r="J50" s="219" t="s">
        <v>326</v>
      </c>
      <c r="K50" s="218" t="s">
        <v>437</v>
      </c>
    </row>
    <row r="51" ht="22.5" customHeight="1" spans="1:11">
      <c r="A51" s="62"/>
      <c r="B51" s="62"/>
      <c r="C51" s="62"/>
      <c r="D51" s="218" t="s">
        <v>320</v>
      </c>
      <c r="E51" s="218" t="s">
        <v>330</v>
      </c>
      <c r="F51" s="218" t="s">
        <v>438</v>
      </c>
      <c r="G51" s="219" t="s">
        <v>332</v>
      </c>
      <c r="H51" s="218" t="s">
        <v>333</v>
      </c>
      <c r="I51" s="219" t="s">
        <v>334</v>
      </c>
      <c r="J51" s="219" t="s">
        <v>326</v>
      </c>
      <c r="K51" s="218" t="s">
        <v>439</v>
      </c>
    </row>
    <row r="52" ht="22.5" customHeight="1" spans="1:11">
      <c r="A52" s="62"/>
      <c r="B52" s="62"/>
      <c r="C52" s="62"/>
      <c r="D52" s="218" t="s">
        <v>320</v>
      </c>
      <c r="E52" s="218" t="s">
        <v>338</v>
      </c>
      <c r="F52" s="218" t="s">
        <v>440</v>
      </c>
      <c r="G52" s="219" t="s">
        <v>332</v>
      </c>
      <c r="H52" s="218" t="s">
        <v>340</v>
      </c>
      <c r="I52" s="219" t="s">
        <v>372</v>
      </c>
      <c r="J52" s="219" t="s">
        <v>342</v>
      </c>
      <c r="K52" s="218" t="s">
        <v>441</v>
      </c>
    </row>
    <row r="53" ht="22.5" customHeight="1" spans="1:11">
      <c r="A53" s="62"/>
      <c r="B53" s="62"/>
      <c r="C53" s="62"/>
      <c r="D53" s="218" t="s">
        <v>320</v>
      </c>
      <c r="E53" s="218" t="s">
        <v>338</v>
      </c>
      <c r="F53" s="218" t="s">
        <v>442</v>
      </c>
      <c r="G53" s="219" t="s">
        <v>323</v>
      </c>
      <c r="H53" s="218" t="s">
        <v>443</v>
      </c>
      <c r="I53" s="219" t="s">
        <v>334</v>
      </c>
      <c r="J53" s="219" t="s">
        <v>326</v>
      </c>
      <c r="K53" s="218" t="s">
        <v>444</v>
      </c>
    </row>
    <row r="54" ht="22.5" customHeight="1" spans="1:11">
      <c r="A54" s="62"/>
      <c r="B54" s="62"/>
      <c r="C54" s="62"/>
      <c r="D54" s="218" t="s">
        <v>320</v>
      </c>
      <c r="E54" s="218" t="s">
        <v>445</v>
      </c>
      <c r="F54" s="218" t="s">
        <v>446</v>
      </c>
      <c r="G54" s="219" t="s">
        <v>332</v>
      </c>
      <c r="H54" s="218" t="s">
        <v>333</v>
      </c>
      <c r="I54" s="219" t="s">
        <v>447</v>
      </c>
      <c r="J54" s="219" t="s">
        <v>326</v>
      </c>
      <c r="K54" s="218" t="s">
        <v>448</v>
      </c>
    </row>
    <row r="55" ht="22.5" customHeight="1" spans="1:11">
      <c r="A55" s="62"/>
      <c r="B55" s="62"/>
      <c r="C55" s="62"/>
      <c r="D55" s="218" t="s">
        <v>343</v>
      </c>
      <c r="E55" s="218" t="s">
        <v>344</v>
      </c>
      <c r="F55" s="218" t="s">
        <v>449</v>
      </c>
      <c r="G55" s="219" t="s">
        <v>323</v>
      </c>
      <c r="H55" s="218" t="s">
        <v>155</v>
      </c>
      <c r="I55" s="219" t="s">
        <v>334</v>
      </c>
      <c r="J55" s="219" t="s">
        <v>326</v>
      </c>
      <c r="K55" s="218" t="s">
        <v>450</v>
      </c>
    </row>
    <row r="56" ht="22.5" customHeight="1" spans="1:11">
      <c r="A56" s="62"/>
      <c r="B56" s="62"/>
      <c r="C56" s="62"/>
      <c r="D56" s="218" t="s">
        <v>343</v>
      </c>
      <c r="E56" s="218" t="s">
        <v>344</v>
      </c>
      <c r="F56" s="218" t="s">
        <v>451</v>
      </c>
      <c r="G56" s="219" t="s">
        <v>323</v>
      </c>
      <c r="H56" s="218" t="s">
        <v>452</v>
      </c>
      <c r="I56" s="219" t="s">
        <v>334</v>
      </c>
      <c r="J56" s="219" t="s">
        <v>326</v>
      </c>
      <c r="K56" s="218" t="s">
        <v>453</v>
      </c>
    </row>
    <row r="57" ht="22.5" customHeight="1" spans="1:11">
      <c r="A57" s="62"/>
      <c r="B57" s="62"/>
      <c r="C57" s="62"/>
      <c r="D57" s="218" t="s">
        <v>343</v>
      </c>
      <c r="E57" s="218" t="s">
        <v>348</v>
      </c>
      <c r="F57" s="218" t="s">
        <v>454</v>
      </c>
      <c r="G57" s="219" t="s">
        <v>332</v>
      </c>
      <c r="H57" s="218" t="s">
        <v>455</v>
      </c>
      <c r="I57" s="219" t="s">
        <v>372</v>
      </c>
      <c r="J57" s="219" t="s">
        <v>342</v>
      </c>
      <c r="K57" s="218" t="s">
        <v>456</v>
      </c>
    </row>
    <row r="58" ht="22.5" customHeight="1" spans="1:11">
      <c r="A58" s="62"/>
      <c r="B58" s="62"/>
      <c r="C58" s="62"/>
      <c r="D58" s="218" t="s">
        <v>352</v>
      </c>
      <c r="E58" s="218" t="s">
        <v>353</v>
      </c>
      <c r="F58" s="218" t="s">
        <v>457</v>
      </c>
      <c r="G58" s="219" t="s">
        <v>323</v>
      </c>
      <c r="H58" s="218" t="s">
        <v>381</v>
      </c>
      <c r="I58" s="219" t="s">
        <v>334</v>
      </c>
      <c r="J58" s="219" t="s">
        <v>326</v>
      </c>
      <c r="K58" s="218" t="s">
        <v>458</v>
      </c>
    </row>
    <row r="59" ht="22.5" customHeight="1" spans="1:11">
      <c r="A59" s="216" t="str">
        <f>"   "&amp;"行政大楼维修维护及购置经费"</f>
        <v>   行政大楼维修维护及购置经费</v>
      </c>
      <c r="B59" s="104" t="s">
        <v>306</v>
      </c>
      <c r="C59" s="217" t="s">
        <v>459</v>
      </c>
      <c r="D59" s="62"/>
      <c r="E59" s="62"/>
      <c r="F59" s="62"/>
      <c r="G59" s="62"/>
      <c r="H59" s="62"/>
      <c r="I59" s="62"/>
      <c r="J59" s="62"/>
      <c r="K59" s="62"/>
    </row>
    <row r="60" ht="22.5" customHeight="1" spans="1:11">
      <c r="A60" s="62"/>
      <c r="B60" s="62"/>
      <c r="C60" s="62"/>
      <c r="D60" s="218" t="s">
        <v>320</v>
      </c>
      <c r="E60" s="218" t="s">
        <v>321</v>
      </c>
      <c r="F60" s="218" t="s">
        <v>460</v>
      </c>
      <c r="G60" s="219" t="s">
        <v>332</v>
      </c>
      <c r="H60" s="218" t="s">
        <v>333</v>
      </c>
      <c r="I60" s="219" t="s">
        <v>334</v>
      </c>
      <c r="J60" s="219" t="s">
        <v>326</v>
      </c>
      <c r="K60" s="218" t="s">
        <v>461</v>
      </c>
    </row>
    <row r="61" ht="22.5" customHeight="1" spans="1:11">
      <c r="A61" s="62"/>
      <c r="B61" s="62"/>
      <c r="C61" s="62"/>
      <c r="D61" s="218" t="s">
        <v>320</v>
      </c>
      <c r="E61" s="218" t="s">
        <v>321</v>
      </c>
      <c r="F61" s="218" t="s">
        <v>462</v>
      </c>
      <c r="G61" s="219" t="s">
        <v>332</v>
      </c>
      <c r="H61" s="218" t="s">
        <v>333</v>
      </c>
      <c r="I61" s="219" t="s">
        <v>334</v>
      </c>
      <c r="J61" s="219" t="s">
        <v>326</v>
      </c>
      <c r="K61" s="218" t="s">
        <v>463</v>
      </c>
    </row>
    <row r="62" ht="22.5" customHeight="1" spans="1:11">
      <c r="A62" s="62"/>
      <c r="B62" s="62"/>
      <c r="C62" s="62"/>
      <c r="D62" s="218" t="s">
        <v>320</v>
      </c>
      <c r="E62" s="218" t="s">
        <v>330</v>
      </c>
      <c r="F62" s="218" t="s">
        <v>464</v>
      </c>
      <c r="G62" s="219" t="s">
        <v>332</v>
      </c>
      <c r="H62" s="218" t="s">
        <v>333</v>
      </c>
      <c r="I62" s="219" t="s">
        <v>334</v>
      </c>
      <c r="J62" s="219" t="s">
        <v>326</v>
      </c>
      <c r="K62" s="218" t="s">
        <v>465</v>
      </c>
    </row>
    <row r="63" ht="22.5" customHeight="1" spans="1:11">
      <c r="A63" s="62"/>
      <c r="B63" s="62"/>
      <c r="C63" s="62"/>
      <c r="D63" s="218" t="s">
        <v>320</v>
      </c>
      <c r="E63" s="218" t="s">
        <v>330</v>
      </c>
      <c r="F63" s="218" t="s">
        <v>466</v>
      </c>
      <c r="G63" s="219" t="s">
        <v>332</v>
      </c>
      <c r="H63" s="218" t="s">
        <v>333</v>
      </c>
      <c r="I63" s="219" t="s">
        <v>334</v>
      </c>
      <c r="J63" s="219" t="s">
        <v>326</v>
      </c>
      <c r="K63" s="218" t="s">
        <v>467</v>
      </c>
    </row>
    <row r="64" ht="22.5" customHeight="1" spans="1:11">
      <c r="A64" s="62"/>
      <c r="B64" s="62"/>
      <c r="C64" s="62"/>
      <c r="D64" s="218" t="s">
        <v>320</v>
      </c>
      <c r="E64" s="218" t="s">
        <v>338</v>
      </c>
      <c r="F64" s="218" t="s">
        <v>339</v>
      </c>
      <c r="G64" s="219" t="s">
        <v>332</v>
      </c>
      <c r="H64" s="218" t="s">
        <v>340</v>
      </c>
      <c r="I64" s="219" t="s">
        <v>372</v>
      </c>
      <c r="J64" s="219" t="s">
        <v>342</v>
      </c>
      <c r="K64" s="218" t="s">
        <v>339</v>
      </c>
    </row>
    <row r="65" ht="22.5" customHeight="1" spans="1:11">
      <c r="A65" s="62"/>
      <c r="B65" s="62"/>
      <c r="C65" s="62"/>
      <c r="D65" s="218" t="s">
        <v>320</v>
      </c>
      <c r="E65" s="218" t="s">
        <v>445</v>
      </c>
      <c r="F65" s="218" t="s">
        <v>446</v>
      </c>
      <c r="G65" s="219" t="s">
        <v>468</v>
      </c>
      <c r="H65" s="218" t="s">
        <v>469</v>
      </c>
      <c r="I65" s="219" t="s">
        <v>470</v>
      </c>
      <c r="J65" s="219" t="s">
        <v>326</v>
      </c>
      <c r="K65" s="218" t="s">
        <v>471</v>
      </c>
    </row>
    <row r="66" ht="22.5" customHeight="1" spans="1:11">
      <c r="A66" s="62"/>
      <c r="B66" s="62"/>
      <c r="C66" s="62"/>
      <c r="D66" s="218" t="s">
        <v>343</v>
      </c>
      <c r="E66" s="218" t="s">
        <v>344</v>
      </c>
      <c r="F66" s="218" t="s">
        <v>347</v>
      </c>
      <c r="G66" s="219" t="s">
        <v>332</v>
      </c>
      <c r="H66" s="218" t="s">
        <v>346</v>
      </c>
      <c r="I66" s="219" t="s">
        <v>372</v>
      </c>
      <c r="J66" s="219" t="s">
        <v>342</v>
      </c>
      <c r="K66" s="218" t="s">
        <v>347</v>
      </c>
    </row>
    <row r="67" ht="22.5" customHeight="1" spans="1:11">
      <c r="A67" s="62"/>
      <c r="B67" s="62"/>
      <c r="C67" s="62"/>
      <c r="D67" s="218" t="s">
        <v>343</v>
      </c>
      <c r="E67" s="218" t="s">
        <v>348</v>
      </c>
      <c r="F67" s="218" t="s">
        <v>351</v>
      </c>
      <c r="G67" s="219" t="s">
        <v>332</v>
      </c>
      <c r="H67" s="218" t="s">
        <v>472</v>
      </c>
      <c r="I67" s="219" t="s">
        <v>372</v>
      </c>
      <c r="J67" s="219" t="s">
        <v>342</v>
      </c>
      <c r="K67" s="218" t="s">
        <v>351</v>
      </c>
    </row>
    <row r="68" ht="22.5" customHeight="1" spans="1:11">
      <c r="A68" s="62"/>
      <c r="B68" s="62"/>
      <c r="C68" s="62"/>
      <c r="D68" s="218" t="s">
        <v>352</v>
      </c>
      <c r="E68" s="218" t="s">
        <v>353</v>
      </c>
      <c r="F68" s="218" t="s">
        <v>354</v>
      </c>
      <c r="G68" s="219" t="s">
        <v>323</v>
      </c>
      <c r="H68" s="218" t="s">
        <v>473</v>
      </c>
      <c r="I68" s="219" t="s">
        <v>334</v>
      </c>
      <c r="J68" s="219" t="s">
        <v>326</v>
      </c>
      <c r="K68" s="218" t="s">
        <v>356</v>
      </c>
    </row>
    <row r="69" ht="22.5" customHeight="1" spans="1:11">
      <c r="A69" s="216" t="str">
        <f>"   "&amp;"机关事务局会务安保经费"</f>
        <v>   机关事务局会务安保经费</v>
      </c>
      <c r="B69" s="104" t="s">
        <v>300</v>
      </c>
      <c r="C69" s="217" t="s">
        <v>474</v>
      </c>
      <c r="D69" s="62"/>
      <c r="E69" s="62"/>
      <c r="F69" s="62"/>
      <c r="G69" s="62"/>
      <c r="H69" s="62"/>
      <c r="I69" s="62"/>
      <c r="J69" s="62"/>
      <c r="K69" s="62"/>
    </row>
    <row r="70" ht="22.5" customHeight="1" spans="1:11">
      <c r="A70" s="62"/>
      <c r="B70" s="62"/>
      <c r="C70" s="62"/>
      <c r="D70" s="218" t="s">
        <v>320</v>
      </c>
      <c r="E70" s="218" t="s">
        <v>321</v>
      </c>
      <c r="F70" s="218" t="s">
        <v>475</v>
      </c>
      <c r="G70" s="219" t="s">
        <v>323</v>
      </c>
      <c r="H70" s="218" t="s">
        <v>476</v>
      </c>
      <c r="I70" s="219" t="s">
        <v>388</v>
      </c>
      <c r="J70" s="219" t="s">
        <v>326</v>
      </c>
      <c r="K70" s="218" t="s">
        <v>477</v>
      </c>
    </row>
    <row r="71" ht="22.5" customHeight="1" spans="1:11">
      <c r="A71" s="62"/>
      <c r="B71" s="62"/>
      <c r="C71" s="62"/>
      <c r="D71" s="218" t="s">
        <v>320</v>
      </c>
      <c r="E71" s="218" t="s">
        <v>321</v>
      </c>
      <c r="F71" s="218" t="s">
        <v>478</v>
      </c>
      <c r="G71" s="219" t="s">
        <v>323</v>
      </c>
      <c r="H71" s="218" t="s">
        <v>155</v>
      </c>
      <c r="I71" s="219" t="s">
        <v>479</v>
      </c>
      <c r="J71" s="219" t="s">
        <v>326</v>
      </c>
      <c r="K71" s="218" t="s">
        <v>480</v>
      </c>
    </row>
    <row r="72" ht="22.5" customHeight="1" spans="1:11">
      <c r="A72" s="62"/>
      <c r="B72" s="62"/>
      <c r="C72" s="62"/>
      <c r="D72" s="218" t="s">
        <v>320</v>
      </c>
      <c r="E72" s="218" t="s">
        <v>330</v>
      </c>
      <c r="F72" s="218" t="s">
        <v>481</v>
      </c>
      <c r="G72" s="219" t="s">
        <v>332</v>
      </c>
      <c r="H72" s="218" t="s">
        <v>333</v>
      </c>
      <c r="I72" s="219" t="s">
        <v>334</v>
      </c>
      <c r="J72" s="219" t="s">
        <v>326</v>
      </c>
      <c r="K72" s="218" t="s">
        <v>482</v>
      </c>
    </row>
    <row r="73" ht="22.5" customHeight="1" spans="1:11">
      <c r="A73" s="62"/>
      <c r="B73" s="62"/>
      <c r="C73" s="62"/>
      <c r="D73" s="218" t="s">
        <v>320</v>
      </c>
      <c r="E73" s="218" t="s">
        <v>330</v>
      </c>
      <c r="F73" s="218" t="s">
        <v>483</v>
      </c>
      <c r="G73" s="219" t="s">
        <v>332</v>
      </c>
      <c r="H73" s="218" t="s">
        <v>333</v>
      </c>
      <c r="I73" s="219" t="s">
        <v>334</v>
      </c>
      <c r="J73" s="219" t="s">
        <v>326</v>
      </c>
      <c r="K73" s="218" t="s">
        <v>484</v>
      </c>
    </row>
    <row r="74" ht="22.5" customHeight="1" spans="1:11">
      <c r="A74" s="62"/>
      <c r="B74" s="62"/>
      <c r="C74" s="62"/>
      <c r="D74" s="218" t="s">
        <v>320</v>
      </c>
      <c r="E74" s="218" t="s">
        <v>330</v>
      </c>
      <c r="F74" s="218" t="s">
        <v>485</v>
      </c>
      <c r="G74" s="219" t="s">
        <v>332</v>
      </c>
      <c r="H74" s="218" t="s">
        <v>333</v>
      </c>
      <c r="I74" s="219" t="s">
        <v>334</v>
      </c>
      <c r="J74" s="219" t="s">
        <v>326</v>
      </c>
      <c r="K74" s="218" t="s">
        <v>486</v>
      </c>
    </row>
    <row r="75" ht="22.5" customHeight="1" spans="1:11">
      <c r="A75" s="62"/>
      <c r="B75" s="62"/>
      <c r="C75" s="62"/>
      <c r="D75" s="218" t="s">
        <v>320</v>
      </c>
      <c r="E75" s="218" t="s">
        <v>330</v>
      </c>
      <c r="F75" s="218" t="s">
        <v>487</v>
      </c>
      <c r="G75" s="219" t="s">
        <v>332</v>
      </c>
      <c r="H75" s="218" t="s">
        <v>333</v>
      </c>
      <c r="I75" s="219" t="s">
        <v>334</v>
      </c>
      <c r="J75" s="219" t="s">
        <v>326</v>
      </c>
      <c r="K75" s="218" t="s">
        <v>488</v>
      </c>
    </row>
    <row r="76" ht="22.5" customHeight="1" spans="1:11">
      <c r="A76" s="62"/>
      <c r="B76" s="62"/>
      <c r="C76" s="62"/>
      <c r="D76" s="218" t="s">
        <v>320</v>
      </c>
      <c r="E76" s="218" t="s">
        <v>338</v>
      </c>
      <c r="F76" s="218" t="s">
        <v>489</v>
      </c>
      <c r="G76" s="219" t="s">
        <v>332</v>
      </c>
      <c r="H76" s="218" t="s">
        <v>340</v>
      </c>
      <c r="I76" s="219" t="s">
        <v>372</v>
      </c>
      <c r="J76" s="219" t="s">
        <v>342</v>
      </c>
      <c r="K76" s="218" t="s">
        <v>490</v>
      </c>
    </row>
    <row r="77" ht="22.5" customHeight="1" spans="1:11">
      <c r="A77" s="62"/>
      <c r="B77" s="62"/>
      <c r="C77" s="62"/>
      <c r="D77" s="218" t="s">
        <v>320</v>
      </c>
      <c r="E77" s="218" t="s">
        <v>338</v>
      </c>
      <c r="F77" s="218" t="s">
        <v>491</v>
      </c>
      <c r="G77" s="219" t="s">
        <v>332</v>
      </c>
      <c r="H77" s="218" t="s">
        <v>340</v>
      </c>
      <c r="I77" s="219" t="s">
        <v>372</v>
      </c>
      <c r="J77" s="219" t="s">
        <v>342</v>
      </c>
      <c r="K77" s="218" t="s">
        <v>492</v>
      </c>
    </row>
    <row r="78" ht="22.5" customHeight="1" spans="1:11">
      <c r="A78" s="62"/>
      <c r="B78" s="62"/>
      <c r="C78" s="62"/>
      <c r="D78" s="218" t="s">
        <v>343</v>
      </c>
      <c r="E78" s="218" t="s">
        <v>344</v>
      </c>
      <c r="F78" s="218" t="s">
        <v>493</v>
      </c>
      <c r="G78" s="219" t="s">
        <v>332</v>
      </c>
      <c r="H78" s="218" t="s">
        <v>494</v>
      </c>
      <c r="I78" s="219" t="s">
        <v>372</v>
      </c>
      <c r="J78" s="219" t="s">
        <v>342</v>
      </c>
      <c r="K78" s="218" t="s">
        <v>495</v>
      </c>
    </row>
    <row r="79" ht="22.5" customHeight="1" spans="1:11">
      <c r="A79" s="62"/>
      <c r="B79" s="62"/>
      <c r="C79" s="62"/>
      <c r="D79" s="218" t="s">
        <v>343</v>
      </c>
      <c r="E79" s="218" t="s">
        <v>344</v>
      </c>
      <c r="F79" s="218" t="s">
        <v>496</v>
      </c>
      <c r="G79" s="219" t="s">
        <v>332</v>
      </c>
      <c r="H79" s="218" t="s">
        <v>497</v>
      </c>
      <c r="I79" s="219" t="s">
        <v>372</v>
      </c>
      <c r="J79" s="219" t="s">
        <v>342</v>
      </c>
      <c r="K79" s="218" t="s">
        <v>498</v>
      </c>
    </row>
    <row r="80" ht="22.5" customHeight="1" spans="1:11">
      <c r="A80" s="62"/>
      <c r="B80" s="62"/>
      <c r="C80" s="62"/>
      <c r="D80" s="218" t="s">
        <v>343</v>
      </c>
      <c r="E80" s="218" t="s">
        <v>348</v>
      </c>
      <c r="F80" s="218" t="s">
        <v>499</v>
      </c>
      <c r="G80" s="219" t="s">
        <v>332</v>
      </c>
      <c r="H80" s="218" t="s">
        <v>401</v>
      </c>
      <c r="I80" s="219" t="s">
        <v>372</v>
      </c>
      <c r="J80" s="219" t="s">
        <v>342</v>
      </c>
      <c r="K80" s="218" t="s">
        <v>500</v>
      </c>
    </row>
    <row r="81" ht="22.5" customHeight="1" spans="1:11">
      <c r="A81" s="62"/>
      <c r="B81" s="62"/>
      <c r="C81" s="62"/>
      <c r="D81" s="218" t="s">
        <v>352</v>
      </c>
      <c r="E81" s="218" t="s">
        <v>353</v>
      </c>
      <c r="F81" s="218" t="s">
        <v>354</v>
      </c>
      <c r="G81" s="219" t="s">
        <v>323</v>
      </c>
      <c r="H81" s="218" t="s">
        <v>501</v>
      </c>
      <c r="I81" s="219" t="s">
        <v>334</v>
      </c>
      <c r="J81" s="219" t="s">
        <v>326</v>
      </c>
      <c r="K81" s="218" t="s">
        <v>502</v>
      </c>
    </row>
    <row r="82" ht="22.5" customHeight="1" spans="1:11">
      <c r="A82" s="216" t="str">
        <f>"   "&amp;"德钦县行政大楼城市供暖经费"</f>
        <v>   德钦县行政大楼城市供暖经费</v>
      </c>
      <c r="B82" s="104" t="s">
        <v>285</v>
      </c>
      <c r="C82" s="217" t="s">
        <v>503</v>
      </c>
      <c r="D82" s="62"/>
      <c r="E82" s="62"/>
      <c r="F82" s="62"/>
      <c r="G82" s="62"/>
      <c r="H82" s="62"/>
      <c r="I82" s="62"/>
      <c r="J82" s="62"/>
      <c r="K82" s="62"/>
    </row>
    <row r="83" ht="22.5" customHeight="1" spans="1:11">
      <c r="A83" s="62"/>
      <c r="B83" s="62"/>
      <c r="C83" s="62"/>
      <c r="D83" s="218" t="s">
        <v>320</v>
      </c>
      <c r="E83" s="218" t="s">
        <v>321</v>
      </c>
      <c r="F83" s="218" t="s">
        <v>504</v>
      </c>
      <c r="G83" s="219" t="s">
        <v>332</v>
      </c>
      <c r="H83" s="218" t="s">
        <v>157</v>
      </c>
      <c r="I83" s="219" t="s">
        <v>479</v>
      </c>
      <c r="J83" s="219" t="s">
        <v>326</v>
      </c>
      <c r="K83" s="218" t="s">
        <v>505</v>
      </c>
    </row>
    <row r="84" ht="22.5" customHeight="1" spans="1:11">
      <c r="A84" s="62"/>
      <c r="B84" s="62"/>
      <c r="C84" s="62"/>
      <c r="D84" s="218" t="s">
        <v>320</v>
      </c>
      <c r="E84" s="218" t="s">
        <v>321</v>
      </c>
      <c r="F84" s="218" t="s">
        <v>506</v>
      </c>
      <c r="G84" s="219" t="s">
        <v>332</v>
      </c>
      <c r="H84" s="218" t="s">
        <v>507</v>
      </c>
      <c r="I84" s="219" t="s">
        <v>508</v>
      </c>
      <c r="J84" s="219" t="s">
        <v>326</v>
      </c>
      <c r="K84" s="218" t="s">
        <v>509</v>
      </c>
    </row>
    <row r="85" ht="22.5" customHeight="1" spans="1:11">
      <c r="A85" s="62"/>
      <c r="B85" s="62"/>
      <c r="C85" s="62"/>
      <c r="D85" s="218" t="s">
        <v>320</v>
      </c>
      <c r="E85" s="218" t="s">
        <v>330</v>
      </c>
      <c r="F85" s="218" t="s">
        <v>510</v>
      </c>
      <c r="G85" s="219" t="s">
        <v>332</v>
      </c>
      <c r="H85" s="218" t="s">
        <v>333</v>
      </c>
      <c r="I85" s="219" t="s">
        <v>334</v>
      </c>
      <c r="J85" s="219" t="s">
        <v>326</v>
      </c>
      <c r="K85" s="218" t="s">
        <v>511</v>
      </c>
    </row>
    <row r="86" ht="22.5" customHeight="1" spans="1:11">
      <c r="A86" s="62"/>
      <c r="B86" s="62"/>
      <c r="C86" s="62"/>
      <c r="D86" s="218" t="s">
        <v>320</v>
      </c>
      <c r="E86" s="218" t="s">
        <v>338</v>
      </c>
      <c r="F86" s="218" t="s">
        <v>512</v>
      </c>
      <c r="G86" s="219" t="s">
        <v>332</v>
      </c>
      <c r="H86" s="218" t="s">
        <v>340</v>
      </c>
      <c r="I86" s="219" t="s">
        <v>372</v>
      </c>
      <c r="J86" s="219" t="s">
        <v>342</v>
      </c>
      <c r="K86" s="218" t="s">
        <v>513</v>
      </c>
    </row>
    <row r="87" ht="22.5" customHeight="1" spans="1:11">
      <c r="A87" s="62"/>
      <c r="B87" s="62"/>
      <c r="C87" s="62"/>
      <c r="D87" s="218" t="s">
        <v>320</v>
      </c>
      <c r="E87" s="218" t="s">
        <v>445</v>
      </c>
      <c r="F87" s="218" t="s">
        <v>446</v>
      </c>
      <c r="G87" s="219" t="s">
        <v>468</v>
      </c>
      <c r="H87" s="218" t="s">
        <v>514</v>
      </c>
      <c r="I87" s="219" t="s">
        <v>470</v>
      </c>
      <c r="J87" s="219" t="s">
        <v>326</v>
      </c>
      <c r="K87" s="218" t="s">
        <v>515</v>
      </c>
    </row>
    <row r="88" ht="22.5" customHeight="1" spans="1:11">
      <c r="A88" s="62"/>
      <c r="B88" s="62"/>
      <c r="C88" s="62"/>
      <c r="D88" s="218" t="s">
        <v>343</v>
      </c>
      <c r="E88" s="218" t="s">
        <v>516</v>
      </c>
      <c r="F88" s="218" t="s">
        <v>517</v>
      </c>
      <c r="G88" s="219" t="s">
        <v>332</v>
      </c>
      <c r="H88" s="218" t="s">
        <v>518</v>
      </c>
      <c r="I88" s="219" t="s">
        <v>372</v>
      </c>
      <c r="J88" s="219" t="s">
        <v>342</v>
      </c>
      <c r="K88" s="218" t="s">
        <v>519</v>
      </c>
    </row>
    <row r="89" ht="22.5" customHeight="1" spans="1:11">
      <c r="A89" s="62"/>
      <c r="B89" s="62"/>
      <c r="C89" s="62"/>
      <c r="D89" s="218" t="s">
        <v>343</v>
      </c>
      <c r="E89" s="218" t="s">
        <v>344</v>
      </c>
      <c r="F89" s="218" t="s">
        <v>520</v>
      </c>
      <c r="G89" s="219" t="s">
        <v>332</v>
      </c>
      <c r="H89" s="218" t="s">
        <v>521</v>
      </c>
      <c r="I89" s="219" t="s">
        <v>372</v>
      </c>
      <c r="J89" s="219" t="s">
        <v>342</v>
      </c>
      <c r="K89" s="218" t="s">
        <v>522</v>
      </c>
    </row>
    <row r="90" ht="22.5" customHeight="1" spans="1:11">
      <c r="A90" s="62"/>
      <c r="B90" s="62"/>
      <c r="C90" s="62"/>
      <c r="D90" s="218" t="s">
        <v>343</v>
      </c>
      <c r="E90" s="218" t="s">
        <v>348</v>
      </c>
      <c r="F90" s="218" t="s">
        <v>523</v>
      </c>
      <c r="G90" s="219" t="s">
        <v>332</v>
      </c>
      <c r="H90" s="218" t="s">
        <v>524</v>
      </c>
      <c r="I90" s="219" t="s">
        <v>372</v>
      </c>
      <c r="J90" s="219" t="s">
        <v>342</v>
      </c>
      <c r="K90" s="218" t="s">
        <v>525</v>
      </c>
    </row>
    <row r="91" ht="22.5" customHeight="1" spans="1:11">
      <c r="A91" s="62"/>
      <c r="B91" s="62"/>
      <c r="C91" s="62"/>
      <c r="D91" s="218" t="s">
        <v>352</v>
      </c>
      <c r="E91" s="218" t="s">
        <v>353</v>
      </c>
      <c r="F91" s="218" t="s">
        <v>526</v>
      </c>
      <c r="G91" s="219" t="s">
        <v>323</v>
      </c>
      <c r="H91" s="218" t="s">
        <v>426</v>
      </c>
      <c r="I91" s="219" t="s">
        <v>334</v>
      </c>
      <c r="J91" s="219" t="s">
        <v>326</v>
      </c>
      <c r="K91" s="218" t="s">
        <v>527</v>
      </c>
    </row>
  </sheetData>
  <mergeCells count="2">
    <mergeCell ref="A2:K2"/>
    <mergeCell ref="A3:I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lpstr>部门整体支出绩效目标表13</vt:lpstr>
      <vt:lpstr>部门单位基本信息表14</vt:lpstr>
      <vt:lpstr>重点领域项目名单15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2025-03-10T08:22:29Z</dcterms:created>
  <dcterms:modified xsi:type="dcterms:W3CDTF">2025-03-10T08:22:40Z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AC1A69EE32F34C4A990B178BB934D376</vt:lpwstr>
  </property>
  <property fmtid="{D5CDD505-2E9C-101B-9397-08002B2CF9AE}" pid="3" name="KSOProductBuildVer">
    <vt:lpwstr>2052-11.8.2.12055</vt:lpwstr>
  </property>
</Properties>
</file>