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附件1" sheetId="2" r:id="rId1"/>
    <sheet name="附件2" sheetId="3" r:id="rId2"/>
    <sheet name="附件3" sheetId="4" r:id="rId3"/>
    <sheet name="附件4" sheetId="5" r:id="rId4"/>
  </sheets>
  <definedNames>
    <definedName name="_xlnm._FilterDatabase" localSheetId="0" hidden="1">附件1!$A$4:$IV$41</definedName>
    <definedName name="_xlnm._FilterDatabase" localSheetId="2" hidden="1">附件3!$A$6:$V$77</definedName>
    <definedName name="_xlnm._FilterDatabase" localSheetId="3" hidden="1">附件4!$A$6:$K$42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<sst xmlns="http://schemas.openxmlformats.org/spreadsheetml/2006/main" count="693" uniqueCount="348">
  <si>
    <t>附件1</t>
  </si>
  <si>
    <t>德钦县整合方案项目类型投入情况统计表</t>
  </si>
  <si>
    <t>序号</t>
  </si>
  <si>
    <t>项目类别</t>
  </si>
  <si>
    <t>整合财政涉农资金投入（万元）</t>
  </si>
  <si>
    <t>备注</t>
  </si>
  <si>
    <t>合计</t>
  </si>
  <si>
    <t>一</t>
  </si>
  <si>
    <t>农业生产</t>
  </si>
  <si>
    <t>产业发展</t>
  </si>
  <si>
    <t>基础设施建设</t>
  </si>
  <si>
    <t>二</t>
  </si>
  <si>
    <t>畜牧生产</t>
  </si>
  <si>
    <t>三</t>
  </si>
  <si>
    <t>林业改革发展</t>
  </si>
  <si>
    <t>四</t>
  </si>
  <si>
    <t>农村综合改革</t>
  </si>
  <si>
    <t xml:space="preserve">      </t>
  </si>
  <si>
    <t>五</t>
  </si>
  <si>
    <t>乡村旅游</t>
  </si>
  <si>
    <t>六</t>
  </si>
  <si>
    <t>水利发展</t>
  </si>
  <si>
    <t>七</t>
  </si>
  <si>
    <t>农田建设</t>
  </si>
  <si>
    <t>八</t>
  </si>
  <si>
    <t>林业草原生态保护恢复</t>
  </si>
  <si>
    <t>九</t>
  </si>
  <si>
    <t>农村环境整治</t>
  </si>
  <si>
    <t>十</t>
  </si>
  <si>
    <t>农村道路建设</t>
  </si>
  <si>
    <t>十一</t>
  </si>
  <si>
    <t>农村危房改造</t>
  </si>
  <si>
    <t>十二</t>
  </si>
  <si>
    <t>农业资源及生态保护</t>
  </si>
  <si>
    <t>十三</t>
  </si>
  <si>
    <t>其他</t>
  </si>
  <si>
    <t>脱贫劳动力一次性交通补助</t>
  </si>
  <si>
    <t>公益性岗位</t>
  </si>
  <si>
    <t>雨露计划</t>
  </si>
  <si>
    <t>易地扶贫搬迁贷款债券贴息补助</t>
  </si>
  <si>
    <t>项目管理费</t>
  </si>
  <si>
    <t>填表说明：1.汇总统计各类项目投入数，不需统计具体项目。</t>
  </si>
  <si>
    <t>2.大类细分为“产业发展”和“基础设施建设”与季度报表中口径一致。其中标注为绿色部分可纳入产业投入统计口径，在表3中“是否属于产业类项目”可以选择“是”，“水利发展”“农村道路建设”中与产业发展直接相关的项目可以选择“是”。</t>
  </si>
  <si>
    <t>附件2</t>
  </si>
  <si>
    <t>迪庆州德钦县财政涉农资金整合方案基本情况表</t>
  </si>
  <si>
    <t>项目</t>
  </si>
  <si>
    <t>单位</t>
  </si>
  <si>
    <t>数量</t>
  </si>
  <si>
    <t>一、基本情况</t>
  </si>
  <si>
    <t>—</t>
  </si>
  <si>
    <t>乡镇数</t>
  </si>
  <si>
    <t>个</t>
  </si>
  <si>
    <t>行政村数</t>
  </si>
  <si>
    <t>总户数</t>
  </si>
  <si>
    <t>户</t>
  </si>
  <si>
    <t>其中：乡村户籍户数</t>
  </si>
  <si>
    <t>总人口数</t>
  </si>
  <si>
    <t>人</t>
  </si>
  <si>
    <t>其中：乡村户籍人口</t>
  </si>
  <si>
    <t>农村居民人均可支配收入</t>
  </si>
  <si>
    <t>元</t>
  </si>
  <si>
    <t>上年度财政总收入</t>
  </si>
  <si>
    <t>万元</t>
  </si>
  <si>
    <t>其中：整合财政涉农资金范围预算收入</t>
  </si>
  <si>
    <t>上年度地方财政支出</t>
  </si>
  <si>
    <t>其中：农林水支出</t>
  </si>
  <si>
    <t>上年度实际整合财政涉农资金</t>
  </si>
  <si>
    <t>德钦县统筹整合财政涉农资金项目表</t>
  </si>
  <si>
    <t>填报单位：德钦县财政局</t>
  </si>
  <si>
    <t>项目类别
和项目名称</t>
  </si>
  <si>
    <t>整合资金来源（填写专项资金名称）</t>
  </si>
  <si>
    <t>是否属于产业类项目（填是/否）</t>
  </si>
  <si>
    <t>产业发展/基础设施建设（农业生产、畜牧生产、林业改革发展、农村综合改革、乡村旅游类项目须下拉框选择，其余类型不选）</t>
  </si>
  <si>
    <t>项目建设地点</t>
  </si>
  <si>
    <t>项目建设内容（详细填列工程量化指标）</t>
  </si>
  <si>
    <t>补助标准（有补助标准的填列，没有不填）</t>
  </si>
  <si>
    <t>计划总投资（万元）</t>
  </si>
  <si>
    <t>其中整合财政涉农资金直接用于脱贫不稳定户、边缘易致贫户、其他农村低收入群体的帮扶情况</t>
  </si>
  <si>
    <t>项目建设时间计划</t>
  </si>
  <si>
    <t>绩效目标(有量化的核心指标）</t>
  </si>
  <si>
    <t>项目实施部门</t>
  </si>
  <si>
    <t>行业主管部门</t>
  </si>
  <si>
    <t>整合财政涉农资金投入情况（万元）</t>
  </si>
  <si>
    <t>金融资金投入</t>
  </si>
  <si>
    <t>社会资金投入</t>
  </si>
  <si>
    <t>农户自筹</t>
  </si>
  <si>
    <t>脱贫村</t>
  </si>
  <si>
    <t>脱贫不稳定户、边缘易致贫户、其他农村低收入群体</t>
  </si>
  <si>
    <t>计划开工时间</t>
  </si>
  <si>
    <t>计划完工时间</t>
  </si>
  <si>
    <t>个数</t>
  </si>
  <si>
    <t>金额
（万元）</t>
  </si>
  <si>
    <t>户数</t>
  </si>
  <si>
    <t>人数</t>
  </si>
  <si>
    <t>德钦县叶枝镇集体经济食用菌产业发展项目</t>
  </si>
  <si>
    <t>中央省级衔接资金</t>
  </si>
  <si>
    <t>是</t>
  </si>
  <si>
    <t>叶枝镇</t>
  </si>
  <si>
    <t>新建晾晒棚 8栋，总建筑面积 1483.36
平方米；新建塑料薄膜大棚 2座，建筑面积 676.48平方米；晾
晒棚混凝土地坪硬化面积 1483.36平方米；平整黑木耳种植用地
面积 28022.37平方米；铺设管道 7134.33米，喷头 1064个；菌
棒生产车间墙板装修 1229.47平方米，菌棒生产车间；新做地面
1092平方米，菌棒生产车间吊顶 1011.89平方米；相关电力电
气及设备购置。</t>
  </si>
  <si>
    <t>2025年7月</t>
  </si>
  <si>
    <t>2025年12月</t>
  </si>
  <si>
    <t>1.数量指标：工程总量100%主体工程完成率100%、工程数量1个标段、配套设施完成率100%；2.质量指标：安全事故发生率0%、竣工验收合格率 ≥95%、设计变更率 ≤10%；3.社会效益指标：受益人群覆盖率≥95%；4.可持续影响指标：使用年限 15年</t>
  </si>
  <si>
    <t>叶枝镇人民政府</t>
  </si>
  <si>
    <t>德钦县农业农村局</t>
  </si>
  <si>
    <t>德钦县葡萄基地提质增效建设项目</t>
  </si>
  <si>
    <t>中央衔接资金</t>
  </si>
  <si>
    <t>云岭乡、燕门乡、佛山乡等</t>
  </si>
  <si>
    <t>1、土地平整工程：江坡村土地整治面积 279.66 亩；斯农村土地整治面积37.90亩。2、灌溉工程：江坡村新建2座100立方米高位水池；安装管道83027米，滴管带144171米，设置堵头9611个，安装闸阀102个，建设阀门井102座，减压阀井6座，蓄水井15座；建设 镇墩116座；斯农村新建1座100立方米高位水池；安装管道2226米，滴管带21200米，设置堵头2120个，安装闸阀48个，建设阀门井8座，减压阀井2座，蓄水井7座；建设镇墩51座。3、田间道路工程：江坡村改建田间道153m；改建生产路599m；新建生产路2105m；修筑挡墙长度50m。斯农村改建田间道444m；新建生产路605m；挡墙修筑208m。4、附属工程：江坡村葡萄种植面积140亩，苗木36000株；使用铁丝648765米，安装镀锌钢管33159米；安装围栏2490米。斯农村使用铁丝95400米，安装镀锌钢管4876米；安装围栏1070米。</t>
  </si>
  <si>
    <t>1.数量指标：基地改造450亩 安装围栏10000米、2.效益指标：带动全县葡萄种植农户持续稳定增收、实现建设资产合理运用产生合作、效益和促进地方增加税收、提升德钦葡萄整体品质、实现基地提质改造</t>
  </si>
  <si>
    <t>打造绿色优质农产品品牌及农产品质量安全建设项目</t>
  </si>
  <si>
    <t>七乡三镇</t>
  </si>
  <si>
    <t>完成农产品有机认证5个产品，名特优新名录2个，完成德钦葡萄酒酿酒技术规程团体标准，完成农产品千人/批次定量检测160个，农产品质量安全县乡（7乡3镇）快速检测设备11套等提升县域农产品总体质量，保障农产品健康供给。投入资金96.62万元</t>
  </si>
  <si>
    <t>1.数量指标：完成一个地方标准、完成5个有机产品认证、申报 2个全国名特优新完成千人批次农产品例行检测 140个完善乡镇农产品质量安全检测设备10套；2.效益指标：特色农产品质量明显改善，拥有适宜我县发展的公共区域品牌，保障农产品“舌尖上的安全”，更好地满足人民群众不断升级的消费需求；3.保障全县农产品质量安全，增加农产品产品品牌效益</t>
  </si>
  <si>
    <t>德钦县一县一业葡萄产业发展奖补项目</t>
  </si>
  <si>
    <t>切实提高我县葡萄产业规模化、绿色化、专业化、组织化、市场化水平，推动我县高原特色现代农业高质量发展1、扩展葡萄基地建设补助，对新增连片基地建设10亩（含）以上的或对原基地进行改扩建5亩（含）以上的，给予实物补助或货币化补助，2025年计划新增面积100亩以上；2、基地控产提质补助，对代管模式按照规范要求进行科学化管理的每亩给予2000元补助，2025年计划托管面积300亩以上；3、土地流转补助，2025年新增流转面积达400亩以上，补助企业10家以上。4、产区品牌建设补助，积极推进产品营销建设，鼓励入园企业积极参与国内外各类展销，2025年计划参与展销企业5家以上；5、入园企业葡萄酒销售补助，2025年入园企业葡萄酒销售额达500万元以上；6、原料收购补助，对2024年收购农户原料的企业给予原料收购补贴。</t>
  </si>
  <si>
    <t>数量指标：酿酒葡萄基地面积100亩；流转面积400亩、托管面积300亩、补助企业10家、参展企业5家企业销售额500万元；社会效益指标：企业带动农户1000户；时效指标：葡萄补助完成及时率90%</t>
  </si>
  <si>
    <t>德钦县2025年支持新型农业经营主体发展项目</t>
  </si>
  <si>
    <t>2025年德钦县支持新型农业经营主体发展项目对县域内23个农业新型经营主体兑付奖补资金587.38万元；其中增强规模化提升龙头带动能力奖补435.24万元、增强科技创新提升核心竞争力奖补2万元、增强品牌化提升市场开拓力奖补109万元、增强集群化提升链条聚合力奖补41.15万元。通过实施该项目有效聚焦我县重点特色优势农业延链补链强链，着力培育壮大新型农业经营主体，提升新型农业经营主体内生动力和市场竞争力。从而鼓励新型农业经营主体与农民建立稳定的利益联结机制，带动农民发展现代农业，促进农民持续增收</t>
  </si>
  <si>
    <t>1.数量指标：合作社≥3家、企业≥3家；2.质量指标：项目验收合格率100%；3.社会效益指标：受益人群数≥5000人</t>
  </si>
  <si>
    <t>农业经营主体奖补项目，不直接用于脱贫村、脱贫户。</t>
  </si>
  <si>
    <t>德钦县未消除风险监测对象开发式帮扶奖补项目</t>
  </si>
  <si>
    <t>省级衔接资金</t>
  </si>
  <si>
    <t>对县域内未消除风险的监测户发展产业及通过就业提高工资性收入的实行奖补激励模式，激发未消除风险监测户内生动力，确保稳定长远增收。根据《德钦县未消除风险监测对象开发式帮扶实施方案》2025年对未消除风险监测对象实施产业、就业开发式帮扶，受益农户104户</t>
  </si>
  <si>
    <t>奖补金额按户计算。奖补资金与发展 规模挂钩，突出多干多补，激励有劳动能力的未消除风险监测对象勤劳致富，同一户符合不同奖补标准的，按照就高不就低原则，由农户自主选择奖补类别。奖补累计不超过5000 元/户。</t>
  </si>
  <si>
    <t>数量指标：受益监测户≥400；质量指标：符合条件的监测对象奖补到户率95%；社会效益指标：调动监测对象发展产业、转移就业积极性
可持续影响指标：对有劳动力的监测对象的开发式帮扶效果</t>
  </si>
  <si>
    <t>德钦县拖顶乡金珠嘎尺社区易地搬迁后扶产业奖补项目</t>
  </si>
  <si>
    <t>拖顶乡</t>
  </si>
  <si>
    <t>发放产业奖励金，项目覆盖9个易地搬迁集中安置村民小组：鲁咱小组、估咱小组、托别老抓小组、拖鲁小组、上德通小组、下德通小组、阿尼格小组、龙公龙巴小组、木利农小组共计193户农户，对种植中药材、白芸豆、花椒、核桃等进行奖补。</t>
  </si>
  <si>
    <t>1.数量指标:项目覆盖9个易地搬迁集中安置村民小组农户≥193户
 农户收入提高 ≥1500元
2.质量指标:易地搬迁后扶产业奖补项目验收合格率 ≥95%
3.时效指标:项目完工时间 2025年10月
4:成本指标:完成投资易地搬迁后扶产业奖补项目资金50万元
5.效益指标：提高易地搬迁户收入
6.可持续影响指标:促进易地搬迁户收入
7:服务对象满意度指标:群众满意度≥95%</t>
  </si>
  <si>
    <t>拖顶傈僳族乡人民政府</t>
  </si>
  <si>
    <t>得觉屯社区易地搬迁后续产业奖补项目</t>
  </si>
  <si>
    <t>霞若乡</t>
  </si>
  <si>
    <t>对得觉屯搬迁的施里底小组、施界小组、虎布吉小组、阿古扎小组、吾堆顶小组、钟米噶小组、得觉屯小组7个小组实施：一、对外出务工、本地务工及自主创业起到积极正向作用的给予奖补资金以鼓励群众务工就业。二、对种养殖大户发放奖补资金以鼓励社区居民自力更生，发展种养殖产业。</t>
  </si>
  <si>
    <t>1.数量指标：实施小组数量7个，针对监测户、脱贫户共112户，到户到人进行奖补；2.效益指标：项目在建设过程中带动本地务工人数、项目每户增收4000元以上，可持续影响10年；</t>
  </si>
  <si>
    <t>霞若乡人民政府</t>
  </si>
  <si>
    <t>民族手工业融合创新发展试点项目</t>
  </si>
  <si>
    <t>扶持县内优秀民族手工艺企业或者传承人作为民族手工业融合创新发展试点，促进德钦县民族手工艺发展，计划投入20万元；</t>
  </si>
  <si>
    <t>1.数量指标：扶持传统手工业3家、设备设施改善3台、传承人技艺培训3人；2.质量指标：设备仪器合格率100%；3.效益指标：有利于促进民族团结、有利于改善群众生产生活</t>
  </si>
  <si>
    <t>德钦县民族宗教事务局</t>
  </si>
  <si>
    <t>德钦县葡萄产业农文旅融合建设项目</t>
  </si>
  <si>
    <t>云岭乡</t>
  </si>
  <si>
    <t>建筑高度15.25m建筑面积5941.50平方米，生产厂房1座；建筑高度23.45m建筑面积1428.08平方米展示中心1座，建筑高度5.55m建筑面积341.32平方米葡萄酒半成品车间1座，拟建场地内石材路面775.21平方米，混泥土路面2473.47平方米，水土保持和生态治理1000平方米。</t>
  </si>
  <si>
    <t>2025年5月</t>
  </si>
  <si>
    <t>1.数量指标：完成酒庄建设
1个、完成葡萄基地流转400亩、完成葡萄基地托管服务500亩、实现税收500万、实现资产租金120万；2.效益指标：通过项目合作可带动本地就业、带动全县葡萄种植农户持续稳定增收</t>
  </si>
  <si>
    <t>德钦县农特产品展销及品牌宣传推广项目</t>
  </si>
  <si>
    <t>展示德钦县特色农业资源，全力促进商文旅融合高质量发展，推动我县“一县一业”葡萄产业发展，提升高原优质葡萄品牌，向世界推介“香格里拉”产区葡萄种植历史和酿酒工艺，推广高原特色产品品牌。组织专业团队进行产区考察，；组织产区50款以上酒款品鉴；举办第三届葡萄酒推介会；</t>
  </si>
  <si>
    <t>(1)时效指标:2025年9月开工、2025年10月完工。
(2)效益指标:促进德钦县特色产品交易，促进消费体质增效，进一步提高香格里拉葡萄酒产业的知名度和影响力。
(3)满意度指标:受益对象满意度&gt;85%。</t>
  </si>
  <si>
    <t>叶枝镇同乐村产业发展项目</t>
  </si>
  <si>
    <t>新建刚架结构药材加工厂房一栋，地上一层，建筑面积 1092.12平方米；混凝土硬化地坪面积
1400.3平方米；村组内破损道路破除修复 2840.25平方米，改建
水沟 455.1米，新建挡土墙 115.5米。</t>
  </si>
  <si>
    <t>数量指标：工程总量100%、主体工程完成率100%、工程数量 1个标段、配套设施完成率100%；质量指标：安全事故发生率0%、竣工验收合格率≥95%、设计变更率≤10%。经济效益指标：可有效增加当地务工农户的经济收入</t>
  </si>
  <si>
    <t>霞若乡芸白豆3号良种繁育基地建设</t>
  </si>
  <si>
    <t>在霞若傈僳族乡各么茸村海拔2500m以上区域高标准建设芸白豆3号良种繁育基地300亩。其中包括：
1.农田基础设施建设：建设角钢豆架300亩，立柱间距5m,高3m,横向拉铁丝牵引豆蔓，铁丝间距50cm。
2.生产性物资：购置芸白豆3号原种3吨（按照10公斤/亩计算），芸白豆3号专用复合肥12吨及农药一批。
3.技术服务：由芸白豆 3 号育种单位云南省农业科学院粮食作物研究所提供主推品种芸白豆 3 号部分原原种；提供高效、优质栽培技术和模式，包括净作和间套作的最优密度、定量施肥技术、病虫害综合防控、修剪技术；提供良种繁育隔离技术、提纯技术；提供种子生产技术标准。提供芸白豆 3 号全生育期提供技术指导及培训。</t>
  </si>
  <si>
    <t>1、数量指标：白芸豆基地建设≥300亩。
2、质量指标：基地建设合格率＝100%。
3、社会效益指标：直接受益农户数≥815人
4、时效指标：按时完工率≥95%。
5、成本指标：项目建成总成本≤124.89万元。
6、可持续影响指标：技术培训项目每年为农户提供2次白芸豆种植和加工技术培训，确保技术的持续推广和应用。
7、服务对象满意度指标：收益群众满意度≥85%。</t>
  </si>
  <si>
    <t>佛山乡纳古村西达2025年种养殖基地提质改造项目</t>
  </si>
  <si>
    <t>佛山乡</t>
  </si>
  <si>
    <r>
      <rPr>
        <sz val="10"/>
        <rFont val="仿宋_GB2312"/>
        <charset val="134"/>
      </rPr>
      <t>（1）道路工程：水泥混凝土路面硬化6329.25</t>
    </r>
    <r>
      <rPr>
        <sz val="10"/>
        <rFont val="宋体"/>
        <charset val="134"/>
      </rPr>
      <t>㎡</t>
    </r>
    <r>
      <rPr>
        <sz val="10"/>
        <rFont val="仿宋_GB2312"/>
        <charset val="134"/>
      </rPr>
      <t>，新建DN800跨路圆管涵46m，新建混凝土道路边沟1113m。
   （2）污水工程：新建DN300钢带增强聚乙烯螺旋波纹管135m，新建DN200UPVC管65m，新建300立方化粪池1座，新建7座塑料检查井。</t>
    </r>
  </si>
  <si>
    <r>
      <rPr>
        <sz val="10"/>
        <rFont val="仿宋_GB2312"/>
        <charset val="134"/>
      </rPr>
      <t>1.数量指标：（1）道路工程：水泥混凝土路面硬化6329.25</t>
    </r>
    <r>
      <rPr>
        <sz val="10"/>
        <rFont val="宋体"/>
        <charset val="134"/>
      </rPr>
      <t>㎡</t>
    </r>
    <r>
      <rPr>
        <sz val="10"/>
        <rFont val="仿宋_GB2312"/>
        <charset val="134"/>
      </rPr>
      <t>，新建DN800跨路圆管涵46m，新建混凝土道路边沟1113m。（2）污水工程：新建DN300钢带增强聚乙烯螺旋波纹管135m，新建DN200UPVC管65m，新建300立方化粪池1座，新建6座塑料检查井。2.质量指标：建设项目符合质量要求100%。3.时效指标：建设周期≤12个月。4.效益指标：改善农户生产生活条件≥920户项目、建成后使用年限≥15年。5.满意度指标：受益群众满意度≥95%。6.经济效益指标：可有效增加当地农户的经济收入</t>
    </r>
  </si>
  <si>
    <t>佛山乡人民政府</t>
  </si>
  <si>
    <t>燕门乡药材及青稞产业基地建设项目</t>
  </si>
  <si>
    <t>燕门乡</t>
  </si>
  <si>
    <t>（1）水利措施：水池修复4座、PE100-dn75-1.6Mpa管282m，PE100-dn90-1.25Mpa管676m，PE100-dn50-1.25Mpa管2076m，、出水桩103座、DN65排气阀3套、DN65排砂阀3套。
（2）田间道路：建设2.5m宽机耕路4条、共计：12449m、φ400涵管28m、挡墙25.5m。
（3）土壤改良：土地翻耕202亩、实施耕地质量提升969亩。
（4）其他措施：农田保护围栏2754m。</t>
  </si>
  <si>
    <t>1.数量指标：新建斯利粗顶食用菌及药材种植基地40亩、新建拖拉村主顶青稞基地一座；2.质量指标：项目验收率100%；3.社会效益指标：受益人数≥200户；4.可持续影响指标：进一步增加农户收入</t>
  </si>
  <si>
    <t>燕门乡人民政府</t>
  </si>
  <si>
    <t>德钦县得觉屯社区互嵌式建设项目</t>
  </si>
  <si>
    <t>1.新建冷库一座(11m*5m);
2.新建蔬菜打包车间一座;
3.修缮现有的120座蔬菜大棚及喷灌设施维护</t>
  </si>
  <si>
    <r>
      <rPr>
        <sz val="10"/>
        <rFont val="仿宋_GB2312"/>
        <charset val="134"/>
      </rPr>
      <t>一、产出目标</t>
    </r>
    <r>
      <rPr>
        <sz val="10"/>
        <rFont val="Times New Roman"/>
        <charset val="134"/>
      </rPr>
      <t>​</t>
    </r>
    <r>
      <rPr>
        <sz val="10"/>
        <rFont val="仿宋_GB2312"/>
        <charset val="134"/>
      </rPr>
      <t xml:space="preserve">
新建冷库一座（11m*5m）：建设完成率达到 100%，建设质量合格率 100%，实际建设面积与规划面积的达标率 100%，建设工期达标率 100%。</t>
    </r>
    <r>
      <rPr>
        <sz val="10"/>
        <rFont val="Times New Roman"/>
        <charset val="134"/>
      </rPr>
      <t>​</t>
    </r>
    <r>
      <rPr>
        <sz val="10"/>
        <rFont val="仿宋_GB2312"/>
        <charset val="134"/>
      </rPr>
      <t xml:space="preserve">
新建蔬菜打包车间一座：建设完成率 100%，建设质量合格率 100%，建设工期达标率 100%。</t>
    </r>
    <r>
      <rPr>
        <sz val="10"/>
        <rFont val="Times New Roman"/>
        <charset val="134"/>
      </rPr>
      <t>​</t>
    </r>
    <r>
      <rPr>
        <sz val="10"/>
        <rFont val="仿宋_GB2312"/>
        <charset val="134"/>
      </rPr>
      <t xml:space="preserve">
二、效益目标</t>
    </r>
    <r>
      <rPr>
        <sz val="10"/>
        <rFont val="Times New Roman"/>
        <charset val="134"/>
      </rPr>
      <t>​</t>
    </r>
    <r>
      <rPr>
        <sz val="10"/>
        <rFont val="仿宋_GB2312"/>
        <charset val="134"/>
      </rPr>
      <t xml:space="preserve">
蔬菜保鲜：冷库投入使用后，蔬菜保鲜时长较之前延长 15 天以上。</t>
    </r>
    <r>
      <rPr>
        <sz val="10"/>
        <rFont val="Times New Roman"/>
        <charset val="134"/>
      </rPr>
      <t>​</t>
    </r>
    <r>
      <rPr>
        <sz val="10"/>
        <rFont val="仿宋_GB2312"/>
        <charset val="134"/>
      </rPr>
      <t xml:space="preserve">
蔬菜损耗：蔬菜在存储和运输过程中的损耗率降低 10% 以上。</t>
    </r>
    <r>
      <rPr>
        <sz val="10"/>
        <rFont val="Times New Roman"/>
        <charset val="134"/>
      </rPr>
      <t>​</t>
    </r>
    <r>
      <rPr>
        <sz val="10"/>
        <rFont val="仿宋_GB2312"/>
        <charset val="134"/>
      </rPr>
      <t xml:space="preserve">
就业促进：项目建成后，可为当地提供 2个以上稳定就业岗位。</t>
    </r>
    <r>
      <rPr>
        <sz val="10"/>
        <rFont val="Times New Roman"/>
        <charset val="134"/>
      </rPr>
      <t>​</t>
    </r>
    <r>
      <rPr>
        <sz val="10"/>
        <rFont val="仿宋_GB2312"/>
        <charset val="134"/>
      </rPr>
      <t xml:space="preserve">
三、满意度目标</t>
    </r>
    <r>
      <rPr>
        <sz val="10"/>
        <rFont val="Times New Roman"/>
        <charset val="134"/>
      </rPr>
      <t>​</t>
    </r>
    <r>
      <rPr>
        <sz val="10"/>
        <rFont val="仿宋_GB2312"/>
        <charset val="134"/>
      </rPr>
      <t xml:space="preserve">
社区居民及蔬菜种植户对项目建设成果的满意度达到 90% 以上。</t>
    </r>
  </si>
  <si>
    <t>德钦县民族宗教局</t>
  </si>
  <si>
    <t>德钦县2025年民族团结进步示范县建设项目</t>
  </si>
  <si>
    <t>奔子栏镇、巴迪乡、叶枝镇</t>
  </si>
  <si>
    <r>
      <rPr>
        <sz val="10"/>
        <rFont val="仿宋_GB2312"/>
        <charset val="134"/>
      </rPr>
      <t>1.叶枝镇（投资146.20万元）（1）拉波洛村安装125盏（索倮洛组13盏、抗美11盏、俄舍洛30盏、鲁姆底23盏、施克底18盏）；（2）倮那村安装156盏（老安统组20盏、倮那组36盏、及害洛组13盏、白马洛大村一二组40盏、白马洛小村组47盏）；（3）方箐组42盏。2.燕门乡拖拉村新建村内道路硬化2段，其中1#42.85米，2#2518.02米，路缘石5385.97米。计划投资：189.08万元
3.奔子栏镇书松村（1）农仁小组新建饮水管道1条，总长5305.61米，均为DN50×3.8镀锌钢管，并配套安装闸阀6个，排泥阀4个，进排气阀9个，闸阀井20座。过路段35米以及相关配套设施。新建蓄水池1座，以及相关附属设施，新建DN200 PE排污管1条。习丁小组新建30cm×40cm农田水渠541.70米；新建输水管道4条，总长1420.59米。均为DN200PE管1.25Mpa，配套水池10座，过路段12米。计划投资：104.85万元。（2）农仁小组修复道路41.16</t>
    </r>
    <r>
      <rPr>
        <sz val="10"/>
        <rFont val="宋体"/>
        <charset val="134"/>
      </rPr>
      <t>㎡</t>
    </r>
    <r>
      <rPr>
        <sz val="10"/>
        <rFont val="仿宋_GB2312"/>
        <charset val="134"/>
      </rPr>
      <t>，新建挡墙145.89m</t>
    </r>
    <r>
      <rPr>
        <sz val="10"/>
        <rFont val="宋体"/>
        <charset val="134"/>
      </rPr>
      <t>³</t>
    </r>
    <r>
      <rPr>
        <sz val="10"/>
        <rFont val="仿宋_GB2312"/>
        <charset val="134"/>
      </rPr>
      <t>；计划投资：11.93万元（3）曲决小组道路硬化759.84米，计划投资47.91万元。</t>
    </r>
  </si>
  <si>
    <r>
      <rPr>
        <sz val="10"/>
        <rFont val="仿宋_GB2312"/>
        <charset val="134"/>
      </rPr>
      <t>（1）数量指标：拟实施村数 ≥3；村内道路修复及路面硬化工程 ≥2574.67</t>
    </r>
    <r>
      <rPr>
        <sz val="10"/>
        <rFont val="宋体"/>
        <charset val="134"/>
      </rPr>
      <t>㎡</t>
    </r>
    <r>
      <rPr>
        <sz val="10"/>
        <rFont val="仿宋_GB2312"/>
        <charset val="134"/>
      </rPr>
      <t>；挡墙建设 ≥300</t>
    </r>
    <r>
      <rPr>
        <sz val="10"/>
        <rFont val="宋体"/>
        <charset val="134"/>
      </rPr>
      <t>㎡</t>
    </r>
    <r>
      <rPr>
        <sz val="10"/>
        <rFont val="仿宋_GB2312"/>
        <charset val="134"/>
      </rPr>
      <t>；防护栏建设 ≥16.88</t>
    </r>
    <r>
      <rPr>
        <sz val="10"/>
        <rFont val="宋体"/>
        <charset val="134"/>
      </rPr>
      <t>㎡</t>
    </r>
    <r>
      <rPr>
        <sz val="10"/>
        <rFont val="仿宋_GB2312"/>
        <charset val="134"/>
      </rPr>
      <t>；新建蓄水池 ≥10</t>
    </r>
    <r>
      <rPr>
        <sz val="10"/>
        <rFont val="宋体"/>
        <charset val="134"/>
      </rPr>
      <t>㎡</t>
    </r>
    <r>
      <rPr>
        <sz val="10"/>
        <rFont val="仿宋_GB2312"/>
        <charset val="134"/>
      </rPr>
      <t>；新建水沟 ≥532.82</t>
    </r>
    <r>
      <rPr>
        <sz val="10"/>
        <rFont val="宋体"/>
        <charset val="134"/>
      </rPr>
      <t>㎡</t>
    </r>
    <r>
      <rPr>
        <sz val="10"/>
        <rFont val="仿宋_GB2312"/>
        <charset val="134"/>
      </rPr>
      <t>。（2）质量指标：工程质量达标率100%；（3）成本指标：单价控制率，100%。（4）社会效益指标：受益人数≥200人，改善群众生产生活，促进民族团结。（5）服务对象满意度指标：受益群众满意度≥99%。</t>
    </r>
  </si>
  <si>
    <t>德钦县2025年民族发展项目</t>
  </si>
  <si>
    <t>一、德钦县2025年民族村寨旅游提升建设项目：1.卫生厕所及附属设施建设；2.人居环境改造及社区基础设施修复；3.道路修复；4.新建、修缮太阳能路灯，计划投入90万元； 二、德钦县拖顶乡民族团结进步示范乡建设项目：（1）安防工程：农田野生动物防护，确保农田和牲畜的安全，减少农作物被破坏的情况，及相关附属工程建设；（2）全乡道路硬化及修复，计划投入500万元。三、民族团结进步幸福示范村：（1）县内群众农田水渠修复，通组道路硬化及修复；（2）农村安全饮水工程；（3）新建、修缮太阳能路灯；（4)场地平整硬化，投入330万元。</t>
  </si>
  <si>
    <t>1.数量指标：实施项目村大于1个、全乡道路硬化及挡墙；2.效益指标：受益人数大于356人、改善群众生产生活促进民族团结、建立民族团结进步长效机制</t>
  </si>
  <si>
    <t>......</t>
  </si>
  <si>
    <t>德钦县2025年欠发达国有林场巩固提升苗圃基地苗木培育项目</t>
  </si>
  <si>
    <t>升平镇</t>
  </si>
  <si>
    <t>培育苗木40544株，为苗木产业的健康发展及林业重点项目，国土造林、生态修复等提供保障。项目建设总投资90万元，用于苗木购置费、苗木搬运费、苗木二次搬运费、移栽苗木费、苗木管护费。</t>
  </si>
  <si>
    <t>一、数量指标：1.苗木培育树种量（株）≥4万株。2.后期管护培育（年）1年；二.质量指标：1.按质按量完成项目建设100%、2.按时完成移栽苗木100%、3.项目质量合格率≥95%；三、经济效益：1：可有效增加约20户当地务工农户的经济收入。2.培育发放特色经济林果木，实现农户的可持续经济收入。三、社会效益
：1.年供应公益苗木4万株，2.有效促进地方经济建设和社会的发展，有助于激发公众爱护植物、保护自然、促进人与自然和谐共生、共同参与生态文明建设的热情和积极性，将有力推动我县国有林场和林草种苗事业融合发展，建设“绿美德钦；四、生态效益：提升区域森林覆盖率，增加碳储量。五、可持续影响：可为全县提供优质造林绿化苗木，改善生态环境，提高生活环境质量</t>
  </si>
  <si>
    <t>德钦县国有林场</t>
  </si>
  <si>
    <t>德钦县林业和草原局</t>
  </si>
  <si>
    <t>技能培训</t>
  </si>
  <si>
    <t>计划在全县范围内培训1894人次以上，预计总投入资金205万元。具体为计划培训电工、起重装卸机械操作工、钢筋工、混凝土工、旅游团队领队等技能等级证培训714人次，补贴标准为1400元/人/15天，预计支出100万元；培训葡萄种植技术、蜜蜂养殖等专项能力证600人次，补贴标准为900元/人/8天，预计支出54万元；培训民族刺绣、民族服饰制作等合格证400人次，补贴标准为800元/人/6天，预计支出32万元；培训SYB、网络创业等创业类培训180人次，补贴标准为1500元/人/7天，预计支出19万。</t>
  </si>
  <si>
    <t>具体为计划培训电工、起重装卸机械操作工、钢筋工、混凝土工、旅游团队领队等技能等级证培训714人次，补贴标准为1400元/人/15天，预计支出100万元；培训葡萄种植技术、蜜蜂养殖等专项能力证600人次，补贴标准为900元/人/8天，预计支出54万元；培训民族刺绣、民族服饰制作等合格证400人次，补贴标准为800元/人/6天，预计支出32万元；培训SYB、网络创业等创业类培训180人次，补贴标准为1500元/人/7天，预计支出19万。</t>
  </si>
  <si>
    <t>1.数量指标：培训完成率 100%、技能等级证补贴标准为1400元/人/15天；合格证补贴标准为800元/人/6天；专项能力证补贴标准为900元/人/8天。2.质量指标：培训人员合格率100%；3.可持续影响指标：建立技能培训长效管理机制建立健全</t>
  </si>
  <si>
    <t>德钦县人力资源与社会保障局</t>
  </si>
  <si>
    <t>德钦县2025年良种良技良法推广项目</t>
  </si>
  <si>
    <t>一、中药材根结线虫、根腐病防控示范项目：防控示范面积200亩，每亩补助1500元。二、化肥农药减量增效示范项目：建设3个农业科技示范基地，每个基地示范面积不少于500亩，共示范面积不少于1500亩；推广有机肥280吨、绿肥1000公斤、生物农药及高效低毒农药40件、黄蓝板28件、高效喷雾器600台、杀虫灯70盏。三、粮油作物单产提升示范项目（德钦县2025年县级粮油生产项目）：推广大豆良种1200公斤、推广油菜良种600公斤、建设2片示范区，每个示范片面积200亩，合计400亩，每亩补助300元，总计补助12万元，具体扶持肥料、地膜等物资。全县发放生物有机肥200吨以上，对全县大豆、油菜种植农户进行肥料扶持。四、主要农作物机械化作业补助项目： 在全县十个乡（镇）实施5000亩的农作物机械化作业补助，每亩补助100元，计划投入50万元。</t>
  </si>
  <si>
    <t>子项目1：德钦县 2025 年中药材根结线虫防控示范项目 ：1.数量指标：防控示范面积200亩以上、技术培训2期以上、受益农户30户以上；2.质量指标：资金支出率100%、验收合格率100%；3.时效指标：完成时间2025年12月31日前；4.成本指标：物资采成本按市场价格执行；5.经济指标：比上年度亩增产5%以上；6.可持续影响指标：推广有机改良措施，保障中药材质量安全，促进中药材产业健康发展；7.服务对象满意度指标：满意度85%以上。       
子项目2：德钦县 2025 年化肥农药减量增效示范项目：1.数量指标：基地示范面积1000亩以上、绿色防控面积5000亩以上、植保无人机飞防3000亩以上、示范区粮食亩增产3%以上、化肥农药使用量降低0.5%以上、带动农户300户以上、推广商品有机肥1000亩以上、推广绿肥500亩以上；2.质量指标：资金支出率100%、验收合格率100%；3.时效指标：完成时间2025年12月31日前；4.成本指标：补助农资价格按市场价格执行；5.经济指标：带动农户亩增产3%以上；6.可持续影响指标：化肥农药使用量减幅0.5%以上；7.服务对象满意度指标：满意度85%以上。
子项目3：德钦县2025年县级粮油生产项目。1.数量指标：推广有机肥 ≥200吨；大豆玉米带状复合种植面积 ≥200亩；油菜示范种植面积 ≥200亩；举办粮油生产栽培技术培训 ≥2期。2. 质量指标：项目资金支出率100%；项目项目验收合格率100%。3时效指标：项目完成时间:2025年12月31日前。4.成本指标：补助农资价格按市场价格执行。5.社会效益指标 带动农户亩均增产≥2%。6可持续影响指标：化肥使用量减幅 ≥1%。7.服务对象满意度指标：项目区种植户满意度 ≥85%。
1.数量指标：完成6个项目建设；2.满意度指标：服务对象满意度≥85%；3.经济效益指标：带动增产
子项目4：推进我县主要农作物机械化率逐年提高，农机化工作稳步开展。服务对象满意度达≥85%。</t>
  </si>
  <si>
    <t>云岭乡西当村等2个村清洁车间集体经济建设项目</t>
  </si>
  <si>
    <t>1.新建单层钢架建筑420平方米,建筑高度6米；包含地面硬化480平方米，采用C25混凝土20cm厚。
2.改造原有3层建筑约500平方米，包括：一楼混凝土地面硬化130平方米；二楼新增地板砖地面120平方米；二楼原有木地板打磨刷漆110平方米；一至三层原有门窗、梁、柱打磨刷漆；一至二层新增天花板200平方米；整栋内外墙翻新；新建钢屋架300平方米；新建铁艺护栏长42米，高度1.1米。
3.购置全自动洗脱机3台(100kg)；HG-100J公斤节能烘干机烘3台；五辊烫平机1台(传送宽度 3.6m)；ZD-3300V全自动折叠机1台；SL-3300-1全自动送布机1台；软水器1台、变频螺杆式空气压缩机1台、304不锈钢水箱30吨(30吨1个)、矩形不锈钢保温水箱(2吨，废气回收)、50无缝钢管(传送蒸汽)、进水管(与洗脱机匹配)、去渍台、布草堆放台、布草推车(大)、布草打包袋、蒸汽发生器、配套排水管等。
4.水电接入1项。5.新建DN32 PE引水管2000米。6.新建2个蹲位简易钢架厕所一座。</t>
  </si>
  <si>
    <t>2025年6月</t>
  </si>
  <si>
    <t>1.数量指标：新建单层钢架建筑420平方米，地面硬化480平方米，改造原有3层建筑约500平方米，全自动洗脱机3台(100kg)，HG-100J公斤节能烘干机烘3台，五辊烫平机1台(传送宽度 3.6m)，ZD-3300V全自动折叠机1台，SL-3300-1全自动送布机1台，软水器1台、变频螺杆式空气压缩机1台、304不锈钢水箱30吨(30吨1个)、矩形不锈钢保温水箱(2吨，废气回收)、新建DN32 PE引水管2000米，新建2个蹲位简易钢架厕所一座；2.经济效益指标：有效提升村集体收入，有效增加当地务工农户的经济收入；3.可持续影响指标：改善村庄风貌。</t>
  </si>
  <si>
    <t>云岭乡人民政府</t>
  </si>
  <si>
    <t>县委组织部</t>
  </si>
  <si>
    <t>巴迪乡巴迪村等2个村洗涤车间集体经济建设项目</t>
  </si>
  <si>
    <t>巴迪乡</t>
  </si>
  <si>
    <r>
      <rPr>
        <sz val="10"/>
        <rFont val="仿宋_GB2312"/>
        <charset val="134"/>
      </rPr>
      <t>（ 1）厂房建设概算投资 61.08万元。新建一栋两层厂房。1层框架结构，建筑面积167.96</t>
    </r>
    <r>
      <rPr>
        <sz val="10"/>
        <rFont val="宋体"/>
        <charset val="134"/>
      </rPr>
      <t>㎡</t>
    </r>
    <r>
      <rPr>
        <sz val="10"/>
        <rFont val="仿宋_GB2312"/>
        <charset val="134"/>
      </rPr>
      <t>，2层为钢架棚
（2）设备购置概算 69.46万元。①购 XGQ-100 公斤全 自动洗脱机 2 台 13.8万元；②购买DZZ-100 公斤自动烘干 机 2 台 6.36万元 ；③购买 YPAIV-3000 四滚自动烫平机 1 台12.531 万元；④ZD5-3300 床单 自动折叠机 1 台7.84万元；⑤TFS-3300   自 动 送 布 机 6.2 万 元 ； ⑥ 不 锈 钢 布 草 车 （600*900*850mm）6 台 0.8964 万元；⑦空压机（7.5kw）2 台3.4 万元；⑧高效节能生物 颗粒蒸发器1台12.8万元；⑨软水处理器1台3.6万元；⑩水箱10m</t>
    </r>
    <r>
      <rPr>
        <sz val="10"/>
        <rFont val="宋体"/>
        <charset val="134"/>
      </rPr>
      <t>³</t>
    </r>
    <r>
      <rPr>
        <sz val="10"/>
        <rFont val="仿宋_GB2312"/>
        <charset val="134"/>
      </rPr>
      <t>1台、3m</t>
    </r>
    <r>
      <rPr>
        <sz val="10"/>
        <rFont val="宋体"/>
        <charset val="134"/>
      </rPr>
      <t>³</t>
    </r>
    <r>
      <rPr>
        <sz val="10"/>
        <rFont val="仿宋_GB2312"/>
        <charset val="134"/>
      </rPr>
      <t>2台2.04万元（3）附属设施建设概算 13.06万元。①保障整体运营需 求的水电安装工程 4.07 万元；②零星增加部分增加6.45万元；③附属设施建设2.54万元
（4）污水处理管道建设 4.69 万元，主要用于洗涤车间 污水处理后排水设施建设。</t>
    </r>
  </si>
  <si>
    <r>
      <rPr>
        <sz val="10"/>
        <rFont val="仿宋_GB2312"/>
        <charset val="134"/>
      </rPr>
      <t>1.数量指标工程总量 厂房≥300</t>
    </r>
    <r>
      <rPr>
        <sz val="10"/>
        <rFont val="宋体"/>
        <charset val="134"/>
      </rPr>
      <t>㎡</t>
    </r>
    <r>
      <rPr>
        <sz val="10"/>
        <rFont val="仿宋_GB2312"/>
        <charset val="134"/>
      </rPr>
      <t>、主体工程完成率100%、设备数量10、配套设施完成率 100%；2.质量指标：安全事故发生率0%、竣工验收合格率95%、设计变更率≤10；3.社会效益指标：受益人数231人，受益人群覆盖率95%；4.可持续影响指标：使用年限 ≥15年</t>
    </r>
  </si>
  <si>
    <t>巴迪乡人民政府</t>
  </si>
  <si>
    <t>燕门乡禹功村等2个村农特产品展销建设项目</t>
  </si>
  <si>
    <r>
      <rPr>
        <sz val="10"/>
        <rFont val="仿宋_GB2312"/>
        <charset val="134"/>
      </rPr>
      <t>（1）建设一栋占地650</t>
    </r>
    <r>
      <rPr>
        <sz val="10"/>
        <rFont val="宋体"/>
        <charset val="134"/>
      </rPr>
      <t>㎡</t>
    </r>
    <r>
      <rPr>
        <sz val="10"/>
        <rFont val="仿宋_GB2312"/>
        <charset val="134"/>
      </rPr>
      <t>左右的两层框架结构房屋，一楼主要用于农特产品展示展销，二楼设5间左右民宿面向游客提供住宿服务，概算投资120万元；
（2）搭建农特产品展厅、展销台等，概算投资15万；
（3）附属配套设施：场地平整、场地硬化、水电设施等，概算投资5万元。</t>
    </r>
  </si>
  <si>
    <t>1.数量指标：建设框架房屋结构1栋 农特产品展销台≥4个；2.时效指标：项目完工100%及时 项目开工率100%；3.生态效益指标：有效改善整体风貌协调度、污染排放合格率达95% 4.满意度指标：群众满意度≥95% 5.受益者群众≥1800人。6.经济效益指标：通过“企业+村集体+农户”模式，将展销平台与当地农户紧密联结。村集体负责项目日常运营与管理，组织农户将自家生产的核桃、野生菌、手工编织品等农特产品统一送至展厅展销。农户通过展销直接获取销售收入，减少中间流通环节损耗，可增加年均收入；村集体通过收取展销摊位管理费、民宿经营收益等，每年可实现集体经济增收5-8万元，所得收益将用于村内基础设施维护、公益事业发展及帮扶困难群众等。同时，民宿收入优先用于支付村内公益性岗位人员工资，带动村民实现就近就业，形成“农户增收、集体壮大、产业发展”的良性循环。</t>
  </si>
  <si>
    <t>升平镇巨水村集体经济建设项目</t>
  </si>
  <si>
    <t>（1）厂房建设，概算投资196万。新建一座钢结构厂房，建筑面积 627.90 平方米，建筑层数 1 层，建筑层高5.15 米；新建一座业务楼，建筑面积 110.94 平方米，建筑层数 2 层，每层层高3米。（2）设备购置，概算投资108万元。①购买XGQ-100F全自动洗脱机4台31.2万元;②购买HG-100烘干机2台11万元；③购买GSB-3300送布机1台5.5万元；④购买YZ-3300V五辊蒸汽烫1台16万元；⑤购买ZD3300-V折叠机1台8万元；⑥1吨蒸汽发生器1台15.5万元；⑦购买20T不锈钢水箱1台2.4万元。（3）附属工程建设，概算投资77.7万元。①新建水泥混凝土硬化地面300平方米4.3万元；②新建围墙及大门57.40米7.4万元；③新建16.45m2空压机房2万元；④给排水工程建设，概算投资8.9万元，给水工程80米1.9万元，排水工程140米7万元；⑤消防工程概算6.9万元，新建消火栓钢管340米；⑥强弱电工程，概算投资35万元，新建250KVA箱变1台18万元，YJV-1KV 4*120+1*70mm2电力电缆138米9.1万元。</t>
  </si>
  <si>
    <t>1.数量指标：新建布草清洗加工车间1座、设施设备购置1套；2.效益指标：受益户数337户、受益人数1872户、3.质量指标：项目完工验收合格率≥95%</t>
  </si>
  <si>
    <t>升平镇人民政府</t>
  </si>
  <si>
    <t>巾帼巧手培训班</t>
  </si>
  <si>
    <t>叶枝镇、巴迪乡、云岭乡、霞若乡</t>
  </si>
  <si>
    <t>叶枝镇叶枝村、巴迪乡真朴村，进行农村妇女家政培训2期，每期计划10天、40人次，共计80人次，计划3000元/人/期，投资24万元；云岭乡红坡村、霞若乡夺松村进行农村妇女巾帼巧手培训2期，每期计划10天、40人次，共计80人次，计划3000元/人/期，投资24万元；共计48万元。</t>
  </si>
  <si>
    <t>农村妇女家政培训2期，计划3000元/人/期；巾帼巧手培训2期，计划3000元/人/期。</t>
  </si>
  <si>
    <t>1.数量指标：开展巾帼巧手家政职业技能培训2期、参加巾帼巧手家政职业技能培训人数80人、开展农村妇女巾帼巧手培训2期、参加农村妇女巾帼巧手培训人数80人；2.质量指标：学员学成率大于等于90％、学员手工艺成品收购率大于等90％；3.效益指标：促进妇女劳动力就业、拓宽农村妇女就业渠道</t>
  </si>
  <si>
    <t>德钦县妇联</t>
  </si>
  <si>
    <t>脱贫人口小额信贷</t>
  </si>
  <si>
    <t>实行脱贫户（含监测帮扶对象）发展生产、开展经营“贷款贴息”补助政策，2025年第一季度贴息58.537867万元,第二季度贴息59.566587万元，第三季度贴息57.0784.万元；第四季度贴息54.933165万元</t>
  </si>
  <si>
    <t>1.数量指标：建档立卡户申请率≥99%、建档立卡户户获得贷款金额≤5万元；2.质量指标：小额贷款还款率100%、小额信贷贴息利率100%；3.社会效益指标：受益户数855户</t>
  </si>
  <si>
    <t>羊拉乡雅瑞安和易地搬迁后扶基础设施建设项目</t>
  </si>
  <si>
    <t>否</t>
  </si>
  <si>
    <t>基础设施</t>
  </si>
  <si>
    <t>羊拉乡</t>
  </si>
  <si>
    <r>
      <rPr>
        <sz val="10"/>
        <rFont val="仿宋_GB2312"/>
        <charset val="134"/>
      </rPr>
      <t>实施羊拉乡雅瑞安和易地搬迁后扶基础设施建设项目，具体包括：2#路～14路基土夹石回填15953.6</t>
    </r>
    <r>
      <rPr>
        <sz val="10"/>
        <rFont val="宋体"/>
        <charset val="134"/>
      </rPr>
      <t>㎡</t>
    </r>
    <r>
      <rPr>
        <sz val="10"/>
        <rFont val="仿宋_GB2312"/>
        <charset val="134"/>
      </rPr>
      <t>、15#路～20路基土夹石开挖8100</t>
    </r>
    <r>
      <rPr>
        <sz val="10"/>
        <rFont val="宋体"/>
        <charset val="134"/>
      </rPr>
      <t>㎡</t>
    </r>
    <r>
      <rPr>
        <sz val="10"/>
        <rFont val="仿宋_GB2312"/>
        <charset val="134"/>
      </rPr>
      <t>、路基碾压24053.6</t>
    </r>
    <r>
      <rPr>
        <sz val="10"/>
        <rFont val="宋体"/>
        <charset val="134"/>
      </rPr>
      <t>㎡</t>
    </r>
    <r>
      <rPr>
        <sz val="10"/>
        <rFont val="仿宋_GB2312"/>
        <charset val="134"/>
      </rPr>
      <t>、级配碎石施工24053.6</t>
    </r>
    <r>
      <rPr>
        <sz val="10"/>
        <rFont val="宋体"/>
        <charset val="134"/>
      </rPr>
      <t>㎡</t>
    </r>
    <r>
      <rPr>
        <sz val="10"/>
        <rFont val="仿宋_GB2312"/>
        <charset val="134"/>
      </rPr>
      <t>、路缘石基础施工216.44 m</t>
    </r>
    <r>
      <rPr>
        <sz val="10"/>
        <rFont val="宋体"/>
        <charset val="134"/>
      </rPr>
      <t>³</t>
    </r>
    <r>
      <rPr>
        <sz val="10"/>
        <rFont val="仿宋_GB2312"/>
        <charset val="134"/>
      </rPr>
      <t>、路缘石、流水石施工5915 m、水稳层施工18687.44</t>
    </r>
    <r>
      <rPr>
        <sz val="10"/>
        <rFont val="宋体"/>
        <charset val="134"/>
      </rPr>
      <t>㎡</t>
    </r>
    <r>
      <rPr>
        <sz val="10"/>
        <rFont val="仿宋_GB2312"/>
        <charset val="134"/>
      </rPr>
      <t>、中粒沥青施工18687.44</t>
    </r>
    <r>
      <rPr>
        <sz val="10"/>
        <rFont val="宋体"/>
        <charset val="134"/>
      </rPr>
      <t>㎡</t>
    </r>
    <r>
      <rPr>
        <sz val="10"/>
        <rFont val="仿宋_GB2312"/>
        <charset val="134"/>
      </rPr>
      <t>、社区活动用房主体外工程1256.18</t>
    </r>
    <r>
      <rPr>
        <sz val="10"/>
        <rFont val="宋体"/>
        <charset val="134"/>
      </rPr>
      <t>㎡</t>
    </r>
    <r>
      <rPr>
        <sz val="10"/>
        <rFont val="仿宋_GB2312"/>
        <charset val="134"/>
      </rPr>
      <t xml:space="preserve">、水泵房181.66 </t>
    </r>
    <r>
      <rPr>
        <sz val="10"/>
        <rFont val="宋体"/>
        <charset val="134"/>
      </rPr>
      <t>㎡</t>
    </r>
    <r>
      <rPr>
        <sz val="10"/>
        <rFont val="仿宋_GB2312"/>
        <charset val="134"/>
      </rPr>
      <t>等。</t>
    </r>
  </si>
  <si>
    <t>1.数量指标：地基平整建设任务完成率 ≥100%、管道排布建设任务完成率 ≥100%、垃圾回收站建设任务完成率 ≥100%、污水处理站建设任务完成率≥100%；2.效益指标：提升群众生活水平、农户收入增加 受益人口数≥1000人；3.时效指标：按时完工</t>
  </si>
  <si>
    <t>羊拉乡人民政府</t>
  </si>
  <si>
    <t>德钦县发改局</t>
  </si>
  <si>
    <t>德钦县云岭乡西当村雨崩生态旅游通道建设项目（二期）</t>
  </si>
  <si>
    <t>建设雨崩生态旅游通道，全长19.167km，设计速度15km/。</t>
  </si>
  <si>
    <t>2025年3月</t>
  </si>
  <si>
    <t>1.数量指标 建设雨崩防(生态)旅游通道19.167km、受益人数 197人、受益户数 51户；2.质量指标：项目资金公告公示率100%、完工项目验收合格率100%；3.效益指标：有效提高旅游发展、利于提升村庄风貌</t>
  </si>
  <si>
    <t>德钦县佛山乡江坡村2025年以工代赈项目</t>
  </si>
  <si>
    <t>佛山乡江坡村一组、二组田间灌溉工程，沟渠建设3.1公里，管道2.4公里及配套设施。</t>
  </si>
  <si>
    <t>1.数量指标：建设田间沟渠3.1km、管道2.4km及相关配套设施；2.质量指标：工程质量达标率100%、项目验收合格率100%；3.时效指标：建设周期＜12个月；4.成本指标：成本投入≤350万元；5.社会效益指标：改善81户以上生活条件；6.可持续影响指标：项目建成后使用年限达15年及以上；7.服务对象满意度指标：受益群众满意度达95%及以上</t>
  </si>
  <si>
    <t>德钦县2025年叶枝镇农村供水保障项目</t>
  </si>
  <si>
    <t>中央省级衔接资金、以前年度结余资金</t>
  </si>
  <si>
    <r>
      <rPr>
        <sz val="10"/>
        <rFont val="仿宋_GB2312"/>
        <charset val="134"/>
      </rPr>
      <t>1、叶枝镇梓里村咱你小组主要建设内容：DN40内外涂塑复合钢管756m、DN32内外涂塑复合钢管225m、DN20内外涂塑复合钢管1000m、DN40锚杆55个、DN20锚杆300个、混凝土拆除恢复100m、水池打孔4个、维权公示牌1块、质量责任公示牌1块。
2、叶枝镇梓里村拖八科小组主要建设内容：50m</t>
    </r>
    <r>
      <rPr>
        <sz val="10"/>
        <rFont val="宋体"/>
        <charset val="134"/>
      </rPr>
      <t>³</t>
    </r>
    <r>
      <rPr>
        <sz val="10"/>
        <rFont val="仿宋_GB2312"/>
        <charset val="134"/>
      </rPr>
      <t>蓄水池1座、DN50内涂塑外镀锌复合钢管609m、DN40内涂塑外镀锌复合钢管266m、DN32内涂塑外镀锌复合钢管685m、DN20内涂塑外镀锌复合钢管1730m、混凝土拆除恢复200m、龙头墩39套。
3、叶枝镇同乐村则会干小组主要建设内容：取水口1座、20m</t>
    </r>
    <r>
      <rPr>
        <sz val="10"/>
        <rFont val="宋体"/>
        <charset val="134"/>
      </rPr>
      <t>³</t>
    </r>
    <r>
      <rPr>
        <sz val="10"/>
        <rFont val="仿宋_GB2312"/>
        <charset val="134"/>
      </rPr>
      <t>水池1座、DN40内外涂塑复合钢管431m、DN32内外涂塑复合钢管30m、水源地保护围栏30m，水源地保护公示牌1块。
4、叶枝镇同乐村同乐一二社主要建设内容：拦水坎1座、过滤池1座、DN65内涂塑外镀锌复合钢管12m、PE100-dn63-1.0Mpa管459m，PE100-dn50-1.25Mpa管2397m、跨沟段16m、水源地保护围栏30m、DN40排气阀3套、DN40排砂阀2套、混凝土拆除恢复20m、水源地保护公示牌1块。
5、叶枝镇倮那村可波迪洛小组主要建设内容：取水口1座，DN200热镀锌钢管33m，沉砂池1座，过滤池1座，DN100内涂塑外镀锌复合钢管22m，DN50内涂塑外镀锌复合钢管787m，DN40内外涂塑复合钢管372m，DN32内外涂塑复合钢管347m，DN20内外涂塑复合钢管914m，龙头墩15座，闸阀井1座，水源地保护围栏30m，水源地保护公示牌1块，单户式净水设备15座。
6、叶枝镇倮那村吉海洛组主要建设内容：过滤池1座，DN100内涂塑外镀锌复合钢管28m，DN40内涂塑外镀锌复合钢管2274m，DN32内涂塑外镀锌复合钢管687m，DN20内涂塑外镀锌复合钢管437m，闸阀井6座，龙头墩16座，混凝土切割段50m，单户式净水设备15座，DN40排气阀3套，DN40排砂阀2套，50m</t>
    </r>
    <r>
      <rPr>
        <sz val="10"/>
        <rFont val="宋体"/>
        <charset val="134"/>
      </rPr>
      <t>³</t>
    </r>
    <r>
      <rPr>
        <sz val="10"/>
        <rFont val="仿宋_GB2312"/>
        <charset val="134"/>
      </rPr>
      <t>蓄水池维护1座。</t>
    </r>
  </si>
  <si>
    <t>1.数量指标：新建水池2座、埋设管网2300米、安装净水设施23套、水源地保护围栏120米、龙头墩25座；2.效益指标：解决农村饮水安全问题人数、饮水基础设施使用年限15年</t>
  </si>
  <si>
    <t>德钦县水务局</t>
  </si>
  <si>
    <t>德钦县燕门乡禹功村禹功片区水源补水工程</t>
  </si>
  <si>
    <t>取水口1座、新建跨沟段2段、DN80内外涂塑无缝钢管（无缝钢管壁厚δ=8mm；内涂塑[环氧树脂]≥0.35mm、外涂塑[聚乙烯]≥0.7mm）10249m、DN80内外涂塑复合钢管（复合钢管壁厚δ=4mm；内涂塑[环氧树脂]≥0.35mm、外涂塑[聚乙烯]≥0.7mm）1140m、DN80内外涂塑复合钢管接头加焊1760个（φ16钢筋加焊，每个接头加焊4根，单根长30cm）、过沟段加固镇墩18个、跨沟段加固镇墩4个、DN80高压排砂阀（8Mpa）3套、DN80高压自动排气阀6.4Mpa）14套、DN80钢制伸缩节（6.4Mpa）114套、DN80管道单边干砌毛石回填1800m、过路混凝土包管段80m、管道保温防冻防晒处理150m、排气阀/排砂阀闸阀井17座、水源地保护围栏60m、水源地保护公示牌1块、维权公示牌1块、质量责任公示牌1块。</t>
  </si>
  <si>
    <t>1.数量指标：新建水池1座、埋设管网11389 米、加固镇墩22座、高压排砂阀31套、水源地保护围栏60米；2.效益指标：解决农村饮水安全问题人数510人、饮水基础设施使用年限15年</t>
  </si>
  <si>
    <t>德钦县农田建设稳面积提质量增单产建设项目</t>
  </si>
  <si>
    <t>省级衔接资金、以前年度结余资金</t>
  </si>
  <si>
    <t>升平镇片区：曲子卡小组1、改建30*30灌溉沟767米，改建30*40灌溉沟222米。并配套建设沉砂池，取水坎等。2、DN160灌溉管道安装724米，DN200灌溉管道安装278米。并配套建设取水口、分水节点、闸阀等设施。子都小组1、子都下寨改建30*30灌溉沟670米，改建30*40灌溉沟432米。2、子都下寨DN160灌溉管道安装607米。并配套建设取水口、分水节点、闸阀等设施。3、子都上寨DN200灌溉管道安装430米。DN250灌溉管道安装170米。并配套建设取水口、分水节点、闸阀等设施。直仁小组1、DN200灌溉管道安装606米。DN160灌溉管道安装170米。并配套建设取水口、分水节点、闸阀等设施。青龙小组1、DN200灌溉管道安装928米。DN160灌溉管道安装68米。并配套建设取水口、分水节点、闸阀等设施。高仁小组安装农田围栏4791米。</t>
  </si>
  <si>
    <t>1.数量指标：农田围栏4791米、混凝土沟渠2181米、DN200PE管1696米;2.质量指标:项目竣工验收合格率 ≥100%;3.时效指标:工程按时完工率100%;4.成本指标 :工程总成本投入 ≤245.01万元;5.经济效益指标:受益耕地面积 ≥428亩</t>
  </si>
  <si>
    <t>云岭乡片区：一标：红坡村片区：挡墙250方左右 君达片区沟渠5条30*30 总长1200m左右，土地平整22.8亩左右、新建50立方池一个、pe160管总长2330m、硬化道路一条490m；西当一组二组：500立方米水池一个、30*30沟渠568m，新建50立方米水池一个、DN100管1500m，新增沉砂池一个。二标：（30*40）水沟总长12347.95m（30*30）沟渠总长266.9m、（30*30）沟渠长148.6m</t>
  </si>
  <si>
    <t>1.数量指标：受益户数51户、受益人数197人、土地平整22.8亩、田间道路改建C30混凝土路490米、管道类合计3842 米（DN65 镀锌钢管2330 米、PE100级 DN110管1500 米、DN400涵管12米）、水池类修复1座（20立方米）、新建2座（100立方米+500立方米）、沟渠类C20混凝土沟渠共4144米（3030厘米规格2605米、3040厘米规格1539米）、分水闸总计70个；2.质量指标：项目资金公告公示率100%、完工项目验收合格率100%；3.时效指标：年内项目开工率100%；4.社会效益指标：耕地田间作业效率提升20%以上；三个村沟渠、管道配套实现灌溉用水输送效率提升15%；5.可持续影响指标：设施使用寿命不低于15 年；6.服务对象满意度指标：综合满意度≥90%</t>
  </si>
  <si>
    <t>德钦县燕门乡“千万工程”宜居宜业和美乡村建设项目</t>
  </si>
  <si>
    <r>
      <rPr>
        <sz val="10"/>
        <rFont val="仿宋_GB2312"/>
        <charset val="134"/>
      </rPr>
      <t>一、巴东村提升村建设1、陆玖小组：（1）新建挡土墙419.10m</t>
    </r>
    <r>
      <rPr>
        <sz val="10"/>
        <rFont val="宋体"/>
        <charset val="134"/>
      </rPr>
      <t>³</t>
    </r>
    <r>
      <rPr>
        <sz val="10"/>
        <rFont val="仿宋_GB2312"/>
        <charset val="134"/>
      </rPr>
      <t>；（2）新建污水管网：1）DN160双臂波纹管（SN8）1540米；2）DN200双臂波纹管（SN8）942米；3）相关配套设施建设；
2、众组小组：（1）新建机耕路1#299.69米，机耕路2#207.59米；
二、示范村（谷扎村）：甲日顶小组（1）新建污水管网：1）DN160双臂波纹管（SN8）368米；2）DN200双臂波纹管（SN8）431米；3）预留管道DN160双臂波纹管（SN8）74米；4）相关配套设施建设。（2）新建挡墙63.78米、新建沟盖板260米。（3）新建机耕路192.48米。（3）新建30×30沟渠3段，其中1#475.06米，2#173.50米，3#38.62米，沟渠盖板31.46米。
三、禹功村提升村建设：木达小组：（1）新建建筑面积为24.34</t>
    </r>
    <r>
      <rPr>
        <sz val="10"/>
        <rFont val="宋体"/>
        <charset val="134"/>
      </rPr>
      <t>㎡</t>
    </r>
    <r>
      <rPr>
        <sz val="10"/>
        <rFont val="仿宋_GB2312"/>
        <charset val="134"/>
      </rPr>
      <t>砖混结构公厕一座；（2）新建污水管网：1）DN160双臂波纹管（SN8）899米；2）DN200双臂波纹管（SN8）385米；3）预留管道DN160双臂波纹管（SN8）180米；4）相关配套设施建设。
四、春多乐村提升村建设：春多乐春上小组：（1）新建机耕路2条，其中1#机耕路68米，2#机耕路41.35米。（2）场地硬化约44</t>
    </r>
    <r>
      <rPr>
        <sz val="10"/>
        <rFont val="宋体"/>
        <charset val="134"/>
      </rPr>
      <t>㎡</t>
    </r>
    <r>
      <rPr>
        <sz val="10"/>
        <rFont val="仿宋_GB2312"/>
        <charset val="134"/>
      </rPr>
      <t>；拆除10m</t>
    </r>
    <r>
      <rPr>
        <sz val="10"/>
        <rFont val="宋体"/>
        <charset val="134"/>
      </rPr>
      <t>³</t>
    </r>
    <r>
      <rPr>
        <sz val="10"/>
        <rFont val="仿宋_GB2312"/>
        <charset val="134"/>
      </rPr>
      <t>水池；（3）新建污水管网：新建污水管网：1）DN160双臂波纹管（SN8）1873米；2）DN25  PE100级1.25Mpa PE管95米；3）预留管道DN160双臂波纹管（SN8）375米；4）相关配套设施建设。
五、拖拉村提升村建设：1.叶通组：（1）新建污水管网：新建污水管网：1）DN160双臂波纹管（SN8）600米；2））DN200双臂波纹管（SN8）300米；3）预留管道DN160双臂波纹管（SN8）272米；4）相关配套设施建设。（2）室外硬化场地41</t>
    </r>
    <r>
      <rPr>
        <sz val="10"/>
        <rFont val="宋体"/>
        <charset val="134"/>
      </rPr>
      <t>㎡</t>
    </r>
    <r>
      <rPr>
        <sz val="10"/>
        <rFont val="仿宋_GB2312"/>
        <charset val="134"/>
      </rPr>
      <t>，修复台阶4.8</t>
    </r>
    <r>
      <rPr>
        <sz val="10"/>
        <rFont val="宋体"/>
        <charset val="134"/>
      </rPr>
      <t>㎡</t>
    </r>
    <r>
      <rPr>
        <sz val="10"/>
        <rFont val="仿宋_GB2312"/>
        <charset val="134"/>
      </rPr>
      <t>。2.拖拉村上组：（1）新建污水管网：新建污水管网：1）DN160双臂波纹管（SN8）1900米；2））DN200双臂波纹管（SN8）300米；3）预留管道DN160双臂波纹管（SN8）330米；4）相关配套设施建设。</t>
    </r>
  </si>
  <si>
    <t>1.数量指标：千万工程宜居宜业和美乡村建设项目涉及村委会4个；2.质量指标：项目验收合格率100%；3.时效指标：项目建设及时完成</t>
  </si>
  <si>
    <t>德钦县奔子栏镇“千万工程”宜居宜业和美乡村建设项目</t>
  </si>
  <si>
    <t>奔子栏镇</t>
  </si>
  <si>
    <r>
      <rPr>
        <sz val="10"/>
        <rFont val="仿宋_GB2312"/>
        <charset val="134"/>
      </rPr>
      <t>（1）农村生活污水及畜禽养殖污水的排放处理：新建</t>
    </r>
    <r>
      <rPr>
        <sz val="10"/>
        <rFont val="宋体"/>
        <charset val="134"/>
      </rPr>
      <t>∅</t>
    </r>
    <r>
      <rPr>
        <sz val="10"/>
        <rFont val="仿宋_GB2312"/>
        <charset val="134"/>
      </rPr>
      <t>1000钢筋混凝土沉泥井309座；新建</t>
    </r>
    <r>
      <rPr>
        <sz val="10"/>
        <rFont val="宋体"/>
        <charset val="134"/>
      </rPr>
      <t>∅</t>
    </r>
    <r>
      <rPr>
        <sz val="10"/>
        <rFont val="仿宋_GB2312"/>
        <charset val="134"/>
      </rPr>
      <t>1000钢筋混凝土检查井46座；新建有效容积2m</t>
    </r>
    <r>
      <rPr>
        <sz val="10"/>
        <rFont val="宋体"/>
        <charset val="134"/>
      </rPr>
      <t>³</t>
    </r>
    <r>
      <rPr>
        <sz val="10"/>
        <rFont val="仿宋_GB2312"/>
        <charset val="134"/>
      </rPr>
      <t>玻璃钢化粪池；新建有效容积4m</t>
    </r>
    <r>
      <rPr>
        <sz val="10"/>
        <rFont val="宋体"/>
        <charset val="134"/>
      </rPr>
      <t>³</t>
    </r>
    <r>
      <rPr>
        <sz val="10"/>
        <rFont val="仿宋_GB2312"/>
        <charset val="134"/>
      </rPr>
      <t>玻璃钢化粪池；新建有效容积6m</t>
    </r>
    <r>
      <rPr>
        <sz val="10"/>
        <rFont val="宋体"/>
        <charset val="134"/>
      </rPr>
      <t>³</t>
    </r>
    <r>
      <rPr>
        <sz val="10"/>
        <rFont val="仿宋_GB2312"/>
        <charset val="134"/>
      </rPr>
      <t>玻璃钢化粪池；新增DN100UPVC管1672米；新增DN300钢带增强聚乙烯螺旋波纹管2416米。
（2）村内道路修复工程：道路路面修复174米，新建挡墙141米，新建排水沟5.5米。</t>
    </r>
  </si>
  <si>
    <r>
      <rPr>
        <sz val="10"/>
        <rFont val="仿宋_GB2312"/>
        <charset val="134"/>
      </rPr>
      <t>1.数量指标：两污改造309座、公路挡墙141米、路面修复171米、主体工程完成率100%、配套设施完成率100%；2.质量指标：安全事故发生率0%、竣工验收合格率≥95%、竣工验收合格率</t>
    </r>
    <r>
      <rPr>
        <sz val="10"/>
        <rFont val="东文宋体"/>
        <charset val="134"/>
      </rPr>
      <t>≥</t>
    </r>
    <r>
      <rPr>
        <sz val="10"/>
        <rFont val="仿宋_GB2312"/>
        <charset val="134"/>
      </rPr>
      <t>95%；3.时效指标：工期控制率≤95%、4.生态效益指标：污水达标排放率98%</t>
    </r>
  </si>
  <si>
    <t>奔子栏镇人民政府</t>
  </si>
  <si>
    <t>德钦县拖顶乡“千万工程”宜居宜业和美乡村建设项目</t>
  </si>
  <si>
    <t>拖顶乡大村村人居环境改善及基础设施提升改造工程：（一）大村村史主拉小组村内道路拆除恢复 521 平方米，采用 C25 混凝土，厚度 0.15 米；村内道路拆除恢复 340 平方米，采用 C25 混凝土，厚度 0.2 米；双壁波纹管 DN300 长 175米，双壁波纹管 DN200 长 136 米，砖砌方形检查井 25 座，污水处理 5 处；原雨水沟拆除 166 米，新建雨水盖板沟 175 米，净空 0.2 米*0.4 米带盖板，采用 C20 混凝土；新
建 PE 管 DN40 饮水主管 316 米，新建 PE 管 DN25 饮水支管 271 米，新建镀锌钢管 DN15饮水管 350 米。（二）大村村高德小组建设 DN110PE 管长 60 米，双壁波纹管 DN200 主管长 280 米，双壁波纹管 DN300 主管长 158 米，检查井 17 座，污水处理 6 处。拖顶乡普通农村污水处理工程：（一）瓦迟布杰小组建设双壁波纹管 DN200 主管长 65 米，双壁波纹管 DN300 主管长 60 米，0.6 米*0.6 米砖砌方形检查井 7 座，污水处理 1 处。（二）普通农村委会实施 DN110 管长 188.10 米，尾水灌溉管 PE 管 DN75 长
57 米，污水处理 19 处。拖顶乡洛沙村人居环境提升工程：洛沙村各加尼拉小组建设排水沟长 799.68 米，断面尺寸为 20 厘米*20 厘米，采用 C20 混凝土（其中 719.22 米需拆人工拆除 10 厘米厚混凝土地面，安装沟盖板；8 米土沟开挖，安装沟盖板；72.46 米土沟开挖无盖板）；建设排水沟长 546.78 米，断面尺寸为 20 厘米*30 厘米，采用 C20 混凝土（其中 339.32米需拆人工拆除 10 厘米厚混凝土地面，安装沟盖板；96.86 米土沟开挖，安装沟盖板；110.60 米土沟开挖无盖板）；建设排水沟长 670.30 米，断面尺寸为 30 厘米*30 厘米，采用 C20 混凝土（其中 229.34 米需拆人工拆除 10 厘米厚混凝土地面，安装沟盖板；137.4 米土沟开挖，安装沟盖板；330.56 米土沟开挖无盖板）；建设排水沟长 1002.04米，断面尺寸为 30 厘米*40 厘米，采用 C20 混凝土（其中 94 米需安装沟盖板；216 米需破路及恢复）；建设排水沟长 418.35 米，断面尺寸为 40 厘米*50 厘米，采用 C20 混凝土（其中 360 米需安装沟盖板）。洛沙村委会实施 DN110 管长 359.40 米，尾水灌溉管 PE 管 DN75 长 219 米，污水处理 73 处。拖顶乡念萨村委会人居环境提升工程：实施 DN110 管长 79 米，尾水灌溉管 PE 管DN75 长 51 米，污水处理 19 处。拖顶乡德吉村委会人居环境提升工程：实施 DN110 管长 1625.45 米，尾水灌溉管PE 管 DN75 长 363 米，污水处理 121 处。拖顶乡洛玉村委会人居环境提升工程：实施 DN110 管长 1660.25 米，尾水灌溉管
PE 管 DN75 长 612 米，污水处理 136 处。拖顶乡拖顶村道路硬化工程：道路硬化 4912 平方米，采用 C30 混凝土，厚度 0.18米；公厕维修 1 座，公厕改造提升 1 座，取水池 1 座，格栅池 1 座。</t>
  </si>
  <si>
    <t>1.数量指标：分散处理方式化粪提升改造≥300户， 道路硬化≥1.8km，排水沟≥3.759km，引水管≥587m。2.质量指标：工程验收合格率≥95%。3.时效指标：项目（工程）完成及时率&gt;98%。4.成本指标：项目完成成本≤550万元。5.社会效益
指标:改善村容村貌，打造宜居宜业和美乡村。6.可持续影响
指标：工程设计使用年限 ＞10年。7.满意度指标:受益贫困人口满意度≥95%</t>
  </si>
  <si>
    <t>德钦县佛山乡“千万工程”宜居宜业和美乡村建设项目</t>
  </si>
  <si>
    <t>1、新建C25砼农灌主沟2386米、支沟675米，盖板沟92米，圆管涵44米，DN400铸铁管16米，400立方水池2座，水毁挡墙56米（巴堆50米、巴美上中下三组6米；2、完成埋设2方玻璃钢化粪池66套、4方35套、6方30套，配套PV污水管6746米（含DN110、DN160、DN200 UPVC管），完成10个自然村垃圾焚烧池提升改造；3、新建太阳能路灯40盏，修缮太阳能路灯191盏（更换电池、灯头），累计实施231套。</t>
  </si>
  <si>
    <t>1.数量指标：新建沟渠3153米、新建400立方水池2座、建设挡墙 56米、新建化粪池 131套、铺设污水管道 6746米、新建照明设施 60盏、修缮太阳能设施 191盏；2.质量指标：建设项目符合质量要求100%、项目竣工验收合格率100%；3.时效指标：项目完成及时率≥98%；4.成本指标：成本投入≤550万元；5.社会效益
指标：完善群众基础设施情况进一步完善、提升群众人居环境情况 进一步提升；6.可持续影响指标：项目建成后基础设施使用年限 ≥15年；7.服务对象满意度指标：受益群众满意度≥95%</t>
  </si>
  <si>
    <t>德钦县霞若乡“千万工程”宜居宜业和美乡村建设项目</t>
  </si>
  <si>
    <t>吉义独、布亚培、同斯农小组共计49 户两污收集及处理设施工程；采贡组、格多洛、施坝组、女妮组、石茸组、月仁组和里顶玛组共计 243 户两污收集及处理设施工程；月仁村排污沟渠修缮工程涉及农户 210 户；采贡组改造桥梁 1 座。</t>
  </si>
  <si>
    <t>1、数量指标：两污收集及处理设施工程≥324户；排污沟渠修缮工程；改造桥梁≥1座。
2、质量指标：验收合格率≥95%。
3、时效指标：按时完工率≥95%。
4、成本指标：项目建成总成本≤550万元。
5、可持续影响指标：工程设计使用年限≥15年。
6、服务对象满意度指标：收益群众满意度≥85%。</t>
  </si>
  <si>
    <t>德钦县叶枝镇“千万工程”宜居宜业和美乡村建设项目</t>
  </si>
  <si>
    <t>污水管网及处理设施：拉波洛村铺设排污管 1886.72，设置污水检查井 50座、集水井 71座，建造
玻璃钢化粪池 5座、三级化粪池 3座、消能池 13座，配套入户
管网。倮那村铺设排污管 1603.6米，设置污水检查井 39座、集
水井 51座，建造玻璃钢化粪池 3座、三级化粪池 2座，配套入
户管网；排水设施：拉波洛村新建排水沟 586.6米，安装水沟盖
板 99米，新建水沟 6.26米；道路工程：拉波洛村硬化道路 550
米，拆除重建道路 751.4米，破除及修复混凝土地坪 269.25平
方米；公厕建设：拉波洛村重建1座公厕，倮那村重建1座、
新建 1座公厕；其他工程：拉波洛村新建挡墙 563.47米。</t>
  </si>
  <si>
    <t>1.数量指标:工程总量100%、主体工程完成率 100%、工程数量 2个标段、配套设施完成率 100%；2.效益指标：社会效益指标 受益人群覆盖率 ≥95%、可持续影响指标：使用年限15年；3.质量指标：安全事故发生率0%、竣工验收合格率 ≥95%、设计变更率 ≤10%；</t>
  </si>
  <si>
    <t>德钦县升平镇“千万工程”宜居宜业和美乡村建设项目</t>
  </si>
  <si>
    <t>农村饮水安全：巨水村拉水小组新建水池 1座，铺设饮水管 140米、饮水主管 1801米，水管加保温层 2401米。巨水村贡子顶小组新建水池 1座，铺设饮水管 360米、饮水主管 870米、饮水支管 300米；农村公厕提升改造：巨水村委会改造公厕1座，巨水村古久浓小组、飞来寺小组各新建1座，巨水村贡水小组、其子水小组、贡子顶小组、纽贡小组各改造1座。阿东村其卡小组、高仁小组各拆除1座，荣布小组、温泉小组、其卡小组各新建 1座，另有 2座厕所提升改造；农村道路硬化及其附属设施建设：巨水村古久浓小组道路及场地硬化 2753平方米，新建小桥 2座，新建挡墙 85米，安装路边围护 175米，建设村内道路排水侧沟 200米；排污设施提升：阿东村及巨水村铺设管道 10770米，实施“两污”分散处理 359处，架设给水管道 3590米。</t>
  </si>
  <si>
    <t>1.数量指标：两污提升改造户数≥500户、公厕新建2座、拆除原有公厕2座、对原有公厕提升改造13座、道路硬化2300米、卫生路建设1310米、波形护栏建设533米、农田围栏建设175米、水池2座、饮水管道3700米、管道建设1030米、新建小桥2座;2.质量指标:项目验收合格率
100%;3.时效指标:严格按照合同约定工期完工</t>
  </si>
  <si>
    <t>德钦县巴迪乡“千万工程”宜居宜业和美乡村建设项目</t>
  </si>
  <si>
    <r>
      <rPr>
        <sz val="10"/>
        <rFont val="仿宋_GB2312"/>
        <charset val="134"/>
      </rPr>
      <t>（一）捧八村捧八组
1.组内基础设施建设：
（1）新建组内道道路：①路基调型3878.82</t>
    </r>
    <r>
      <rPr>
        <sz val="10"/>
        <rFont val="宋体"/>
        <charset val="134"/>
      </rPr>
      <t>㎡</t>
    </r>
    <r>
      <rPr>
        <sz val="10"/>
        <rFont val="仿宋_GB2312"/>
        <charset val="134"/>
      </rPr>
      <t>；②新建C25混凝土路面（厚 18cm)3878.82</t>
    </r>
    <r>
      <rPr>
        <sz val="10"/>
        <rFont val="宋体"/>
        <charset val="134"/>
      </rPr>
      <t>㎡</t>
    </r>
    <r>
      <rPr>
        <sz val="10"/>
        <rFont val="仿宋_GB2312"/>
        <charset val="134"/>
      </rPr>
      <t>；（2）新建组内挡土墙：①新建M7.5浆砌石挡墙692.5m</t>
    </r>
    <r>
      <rPr>
        <sz val="10"/>
        <rFont val="宋体"/>
        <charset val="134"/>
      </rPr>
      <t>³</t>
    </r>
    <r>
      <rPr>
        <sz val="10"/>
        <rFont val="仿宋_GB2312"/>
        <charset val="134"/>
      </rPr>
      <t>；②新建C25混凝土坐台7.08m</t>
    </r>
    <r>
      <rPr>
        <sz val="10"/>
        <rFont val="宋体"/>
        <charset val="134"/>
      </rPr>
      <t>³</t>
    </r>
    <r>
      <rPr>
        <sz val="10"/>
        <rFont val="仿宋_GB2312"/>
        <charset val="134"/>
      </rPr>
      <t>；（3）新建排污沟渠1663.86米：①新建20cm*20cm沟渠98.8米（C25混凝土水沟）；②新建30cm*30cm沟渠1279.26米（C25混凝土水沟）；③新建25cm*20cm沟渠285.8米（C25混凝土水沟）；④加盖钢纤维混凝土盖板100 米（30cm*30cm 沟）；④加盖钢纤维混凝土盖板957.96米。
2.人居环境环境提升：
（1）新建垃圾池:1座。
3.新建公共建筑
（1）拆除重建公厕：①拆除砖木破旧公厕19.70</t>
    </r>
    <r>
      <rPr>
        <sz val="10"/>
        <rFont val="宋体"/>
        <charset val="134"/>
      </rPr>
      <t>㎡</t>
    </r>
    <r>
      <rPr>
        <sz val="10"/>
        <rFont val="仿宋_GB2312"/>
        <charset val="134"/>
      </rPr>
      <t>；②新建砖混公厕22.22</t>
    </r>
    <r>
      <rPr>
        <sz val="10"/>
        <rFont val="宋体"/>
        <charset val="134"/>
      </rPr>
      <t>㎡</t>
    </r>
    <r>
      <rPr>
        <sz val="10"/>
        <rFont val="仿宋_GB2312"/>
        <charset val="134"/>
      </rPr>
      <t>。（2）新建钢结构农产品晾棚392.00</t>
    </r>
    <r>
      <rPr>
        <sz val="10"/>
        <rFont val="宋体"/>
        <charset val="134"/>
      </rPr>
      <t>㎡</t>
    </r>
    <r>
      <rPr>
        <sz val="10"/>
        <rFont val="仿宋_GB2312"/>
        <charset val="134"/>
      </rPr>
      <t>。
（二）真朴村里底组
1.组内基础设施建设：（1）新建组内挡土墙：新建M7.5浆砌石挡墙4044.42m</t>
    </r>
    <r>
      <rPr>
        <sz val="10"/>
        <rFont val="宋体"/>
        <charset val="134"/>
      </rPr>
      <t>³</t>
    </r>
    <r>
      <rPr>
        <sz val="10"/>
        <rFont val="仿宋_GB2312"/>
        <charset val="134"/>
      </rPr>
      <t>；新建C20毛石混凝土挡墙52.45m</t>
    </r>
    <r>
      <rPr>
        <sz val="10"/>
        <rFont val="宋体"/>
        <charset val="134"/>
      </rPr>
      <t>³</t>
    </r>
    <r>
      <rPr>
        <sz val="10"/>
        <rFont val="仿宋_GB2312"/>
        <charset val="134"/>
      </rPr>
      <t>；（2）新建组内道道路：路基调型2634.17</t>
    </r>
    <r>
      <rPr>
        <sz val="10"/>
        <rFont val="宋体"/>
        <charset val="134"/>
      </rPr>
      <t>㎡</t>
    </r>
    <r>
      <rPr>
        <sz val="10"/>
        <rFont val="仿宋_GB2312"/>
        <charset val="134"/>
      </rPr>
      <t>；新建C25混凝土路面（厚18cm)2634.17m</t>
    </r>
    <r>
      <rPr>
        <sz val="10"/>
        <rFont val="宋体"/>
        <charset val="134"/>
      </rPr>
      <t>³</t>
    </r>
    <r>
      <rPr>
        <sz val="10"/>
        <rFont val="仿宋_GB2312"/>
        <charset val="134"/>
      </rPr>
      <t>；（3）室外地坪硬化：新建C25混凝土地坪（厚18cm)620</t>
    </r>
    <r>
      <rPr>
        <sz val="10"/>
        <rFont val="宋体"/>
        <charset val="134"/>
      </rPr>
      <t>㎡</t>
    </r>
    <r>
      <rPr>
        <sz val="10"/>
        <rFont val="仿宋_GB2312"/>
        <charset val="134"/>
      </rPr>
      <t>。（4）新建排水沟渠：新建20cm*20cm 沟渠268米（C25混凝土水沟）；新建30cm*30cm 沟渠171.5米（C25混凝土水沟）；新建40cm*40cm 沟渠50.5米（C25 混凝土水沟）；（5）拆除重建排水沟渠：拆除重建40cm*40cm沟渠188.2米（C25混凝土水沟）；拆除重建30cm*30cm沟渠164米（C25混凝土水沟）。
2.人居环境环境提升：（1）新建防护栏：新建铁艺栏杆150米；（2）新建挡渣墙：新建砖砌挡渣墙735.27米；（3）新建涵管：新建φ60钢筋混凝土涵管56米（包含跌井、一字墙）；（4）新建围网：新建全塑围网90米；（5）新建波形护栏：新建波形钢梁护栏30米；轮廓标14个；（6）新建垃圾池：1座。
3.新建公共建筑
（1）新建公厕：①新建砖混公厕22.22</t>
    </r>
    <r>
      <rPr>
        <sz val="10"/>
        <rFont val="宋体"/>
        <charset val="134"/>
      </rPr>
      <t>㎡</t>
    </r>
    <r>
      <rPr>
        <sz val="10"/>
        <rFont val="仿宋_GB2312"/>
        <charset val="134"/>
      </rPr>
      <t>（二男、二女）。</t>
    </r>
  </si>
  <si>
    <r>
      <rPr>
        <sz val="10"/>
        <rFont val="仿宋_GB2312"/>
        <charset val="134"/>
      </rPr>
      <t>1.数量指标：工程面积总量 ≥6500</t>
    </r>
    <r>
      <rPr>
        <sz val="10"/>
        <rFont val="宋体"/>
        <charset val="134"/>
      </rPr>
      <t>㎡</t>
    </r>
    <r>
      <rPr>
        <sz val="10"/>
        <rFont val="仿宋_GB2312"/>
        <charset val="134"/>
      </rPr>
      <t>、主体工程完成率100%、工程数量1、配套设施完成率 100%；2.质量指标：安全事故发生率0%、竣工验收合格率95%、设计变更率≤10；3.社会效益指标：受益人群覆盖率95%；4.可持续影响指标：使用年限 ≥15年</t>
    </r>
  </si>
  <si>
    <t>德钦县羊拉乡“千万工程”宜居宜业和美乡村建设项目</t>
  </si>
  <si>
    <t>南仁片区 PE DN160 管 3300 米、400*400（mm）排水沟 4000 米；甲功片区 PE DN100 管 2402 米、U-PVC 管 3382 米、1m3 两污处理池 239 座；老羊拉片区 PE DN100 管 10388.5 米、U-PVC 管 5169.5米、1m3 两污处理池 354 座。</t>
  </si>
  <si>
    <t>1.数量指标：新建沉淀池≥40个、新建化粪池≥40个、新建排水沟≥3KM；2.质量指标：工程质量达标率≥100％
沉淀池达标率≥100％、化粪池达标率≥100％、PE管达标率≥100％；3.时效指标：时效指标：工程按时完工</t>
  </si>
  <si>
    <t>德钦县云岭乡西当村雨崩农旅融合美丽乡村暨千万工程建设项目（一期）</t>
  </si>
  <si>
    <r>
      <rPr>
        <sz val="10"/>
        <rFont val="仿宋_GB2312"/>
        <charset val="134"/>
      </rPr>
      <t>包括雨污分离工程及污水处理厂建设、道路围栏。具体内容为：上下雨崩村dn300、dn400HDPE钢带增强螺旋波纹管2.392km，dn150、dn300；焊接钢管0.739km，dn110、dn160UPVC管2.763km；塑料检查井700座；污水收集池51座；玻璃钢化粪池40座；一体化污水处理设施300</t>
    </r>
    <r>
      <rPr>
        <sz val="10"/>
        <rFont val="宋体"/>
        <charset val="134"/>
      </rPr>
      <t>㎡</t>
    </r>
    <r>
      <rPr>
        <sz val="10"/>
        <rFont val="仿宋_GB2312"/>
        <charset val="134"/>
      </rPr>
      <t>/d1座，管沟开完恢复等内容；下雨崩村小组道路围栏建设500米</t>
    </r>
  </si>
  <si>
    <t>1.数量指标：围栏建设500m、化粪池建设40座、污水收集池51座、塑料检查井700座；2.社会效益指标：有效提升人居环境；3：可持续影响指标：有效提升人居环境</t>
  </si>
  <si>
    <t>德钦县云岭乡“千万工程”宜居宜业和美乡村暨民族团结进步示范村建设项目</t>
  </si>
  <si>
    <r>
      <rPr>
        <sz val="10"/>
        <rFont val="仿宋_GB2312"/>
        <charset val="134"/>
      </rPr>
      <t>德钦县云岭乡“千万”工程宜居宜业和美乡村暨民族团结进步示范村建设项目一标段:明永一组污水处理:PVC-U排水管DN110：160.6米，钢带增强聚乙烯波纹管 DN225：161米，塑料检查井11座，2m</t>
    </r>
    <r>
      <rPr>
        <sz val="10"/>
        <rFont val="宋体"/>
        <charset val="134"/>
      </rPr>
      <t>³</t>
    </r>
    <r>
      <rPr>
        <sz val="10"/>
        <rFont val="仿宋_GB2312"/>
        <charset val="134"/>
      </rPr>
      <t>小三格玻璃钢成品处理池15座；明永二组污水处理：PVC-U排水管 DN110：194.5米，PE管 DN75：82.5米，2m</t>
    </r>
    <r>
      <rPr>
        <sz val="10"/>
        <rFont val="宋体"/>
        <charset val="134"/>
      </rPr>
      <t>³</t>
    </r>
    <r>
      <rPr>
        <sz val="10"/>
        <rFont val="仿宋_GB2312"/>
        <charset val="134"/>
      </rPr>
      <t>小三格玻璃钢成品处理池：22座；布村污水处理：PVC-U排水管 DN110：150.7米，80级PE管 DN75：116.9米，2m</t>
    </r>
    <r>
      <rPr>
        <sz val="10"/>
        <rFont val="宋体"/>
        <charset val="134"/>
      </rPr>
      <t>³</t>
    </r>
    <r>
      <rPr>
        <sz val="10"/>
        <rFont val="仿宋_GB2312"/>
        <charset val="134"/>
      </rPr>
      <t>小三格玻璃钢成品处理池：47座；扭巴污水处理：PVC-U排水管 DN110：94米，80级PE管 DN75：53.8米，2m</t>
    </r>
    <r>
      <rPr>
        <sz val="10"/>
        <rFont val="宋体"/>
        <charset val="134"/>
      </rPr>
      <t>³</t>
    </r>
    <r>
      <rPr>
        <sz val="10"/>
        <rFont val="仿宋_GB2312"/>
        <charset val="134"/>
      </rPr>
      <t>小三格玻璃钢成品处理池：10座；斯农一、二组污水处理：PVC-U排水管 DN110：346.1米，80级PE管 DN75：240.5米，2m</t>
    </r>
    <r>
      <rPr>
        <sz val="10"/>
        <rFont val="宋体"/>
        <charset val="134"/>
      </rPr>
      <t>³</t>
    </r>
    <r>
      <rPr>
        <sz val="10"/>
        <rFont val="仿宋_GB2312"/>
        <charset val="134"/>
      </rPr>
      <t>小三格玻璃钢成品处理池：29座；路灯修复159盏；产业道路：斯农路长2028m，布村路长400m；明永二组公厕-建筑工程、明永二组公厕-安装工程;新增及变更：12m</t>
    </r>
    <r>
      <rPr>
        <sz val="10"/>
        <rFont val="宋体"/>
        <charset val="134"/>
      </rPr>
      <t>³</t>
    </r>
    <r>
      <rPr>
        <sz val="10"/>
        <rFont val="仿宋_GB2312"/>
        <charset val="134"/>
      </rPr>
      <t>化粪池1座、新增土夹石开挖及外运572.76m</t>
    </r>
    <r>
      <rPr>
        <sz val="10"/>
        <rFont val="宋体"/>
        <charset val="134"/>
      </rPr>
      <t>³</t>
    </r>
    <r>
      <rPr>
        <sz val="10"/>
        <rFont val="仿宋_GB2312"/>
        <charset val="134"/>
      </rPr>
      <t>、新增入户硬化路2830.88m</t>
    </r>
    <r>
      <rPr>
        <sz val="10"/>
        <rFont val="宋体"/>
        <charset val="134"/>
      </rPr>
      <t>²</t>
    </r>
    <r>
      <rPr>
        <sz val="10"/>
        <rFont val="仿宋_GB2312"/>
        <charset val="134"/>
      </rPr>
      <t>、新增挡墙（厕所）13.08m</t>
    </r>
    <r>
      <rPr>
        <sz val="10"/>
        <rFont val="宋体"/>
        <charset val="134"/>
      </rPr>
      <t>³</t>
    </r>
    <r>
      <rPr>
        <sz val="10"/>
        <rFont val="仿宋_GB2312"/>
        <charset val="134"/>
      </rPr>
      <t>）；德钦县云岭乡“千万”工程宜居宜业和美乡村暨民族团结进步示范村建设项目（二标段）工程内容：查里桶小组污水处理：PVCDN110塑料管：65.6m，2m</t>
    </r>
    <r>
      <rPr>
        <sz val="10"/>
        <rFont val="宋体"/>
        <charset val="134"/>
      </rPr>
      <t>³</t>
    </r>
    <r>
      <rPr>
        <sz val="10"/>
        <rFont val="仿宋_GB2312"/>
        <charset val="134"/>
      </rPr>
      <t>小三格玻璃钢成品化粪池4座，永仁小组污水处理：PVCDN110塑料管：18.00m，2m</t>
    </r>
    <r>
      <rPr>
        <sz val="10"/>
        <rFont val="宋体"/>
        <charset val="134"/>
      </rPr>
      <t>³</t>
    </r>
    <r>
      <rPr>
        <sz val="10"/>
        <rFont val="仿宋_GB2312"/>
        <charset val="134"/>
      </rPr>
      <t>小三格玻璃钢成品化粪池1座，永支一组污水处理：PVCDN110塑料管：21.00m，2m</t>
    </r>
    <r>
      <rPr>
        <sz val="10"/>
        <rFont val="宋体"/>
        <charset val="134"/>
      </rPr>
      <t>³</t>
    </r>
    <r>
      <rPr>
        <sz val="10"/>
        <rFont val="仿宋_GB2312"/>
        <charset val="134"/>
      </rPr>
      <t>小三格玻璃钢成品化粪池2座，永支二组污水处理：PVCDN110塑料管：161.20m，2m</t>
    </r>
    <r>
      <rPr>
        <sz val="10"/>
        <rFont val="宋体"/>
        <charset val="134"/>
      </rPr>
      <t>³</t>
    </r>
    <r>
      <rPr>
        <sz val="10"/>
        <rFont val="仿宋_GB2312"/>
        <charset val="134"/>
      </rPr>
      <t>小三格玻璃钢成品化粪池17座，永玖小组污水处理：PVCDN110塑料管：62.000m，2m</t>
    </r>
    <r>
      <rPr>
        <sz val="10"/>
        <rFont val="宋体"/>
        <charset val="134"/>
      </rPr>
      <t>³</t>
    </r>
    <r>
      <rPr>
        <sz val="10"/>
        <rFont val="仿宋_GB2312"/>
        <charset val="134"/>
      </rPr>
      <t>小三格玻璃钢成品化粪池5座，混凝土路面拆除及修复：289.10</t>
    </r>
    <r>
      <rPr>
        <sz val="10"/>
        <rFont val="宋体"/>
        <charset val="134"/>
      </rPr>
      <t>㎡</t>
    </r>
    <r>
      <rPr>
        <sz val="10"/>
        <rFont val="仿宋_GB2312"/>
        <charset val="134"/>
      </rPr>
      <t>，查里顶小组污水处理：PVCDN110塑料管：326.50m，2m</t>
    </r>
    <r>
      <rPr>
        <sz val="10"/>
        <rFont val="宋体"/>
        <charset val="134"/>
      </rPr>
      <t>³</t>
    </r>
    <r>
      <rPr>
        <sz val="10"/>
        <rFont val="仿宋_GB2312"/>
        <charset val="134"/>
      </rPr>
      <t>小三格玻璃钢成品化粪池17座，羊咱小组污水处理：PVCDN110塑料管：31.60m，2m</t>
    </r>
    <r>
      <rPr>
        <sz val="10"/>
        <rFont val="宋体"/>
        <charset val="134"/>
      </rPr>
      <t>³</t>
    </r>
    <r>
      <rPr>
        <sz val="10"/>
        <rFont val="仿宋_GB2312"/>
        <charset val="134"/>
      </rPr>
      <t>小三格玻璃钢成品化粪池4座，修复太阳能路灯：230盏，新建道路：路床(槽）整形：1695</t>
    </r>
    <r>
      <rPr>
        <sz val="10"/>
        <rFont val="宋体"/>
        <charset val="134"/>
      </rPr>
      <t>㎡</t>
    </r>
    <r>
      <rPr>
        <sz val="10"/>
        <rFont val="仿宋_GB2312"/>
        <charset val="134"/>
      </rPr>
      <t>，混凝土路面：678*2.5=1695</t>
    </r>
    <r>
      <rPr>
        <sz val="10"/>
        <rFont val="宋体"/>
        <charset val="134"/>
      </rPr>
      <t>㎡</t>
    </r>
    <r>
      <rPr>
        <sz val="10"/>
        <rFont val="仿宋_GB2312"/>
        <charset val="134"/>
      </rPr>
      <t>，路肩培土：135.6m</t>
    </r>
    <r>
      <rPr>
        <sz val="10"/>
        <rFont val="宋体"/>
        <charset val="134"/>
      </rPr>
      <t>³</t>
    </r>
    <r>
      <rPr>
        <sz val="10"/>
        <rFont val="仿宋_GB2312"/>
        <charset val="134"/>
      </rPr>
      <t>，挡墙工程：新建混凝土挡墙：841.03m</t>
    </r>
    <r>
      <rPr>
        <sz val="10"/>
        <rFont val="宋体"/>
        <charset val="134"/>
      </rPr>
      <t>³</t>
    </r>
    <r>
      <rPr>
        <sz val="10"/>
        <rFont val="仿宋_GB2312"/>
        <charset val="134"/>
      </rPr>
      <t>，拆除混凝土结构：410.70m</t>
    </r>
    <r>
      <rPr>
        <sz val="10"/>
        <rFont val="宋体"/>
        <charset val="134"/>
      </rPr>
      <t>³</t>
    </r>
    <r>
      <rPr>
        <sz val="10"/>
        <rFont val="仿宋_GB2312"/>
        <charset val="134"/>
      </rPr>
      <t>，余方弃置：410.70m</t>
    </r>
    <r>
      <rPr>
        <sz val="10"/>
        <rFont val="宋体"/>
        <charset val="134"/>
      </rPr>
      <t>³</t>
    </r>
    <r>
      <rPr>
        <sz val="10"/>
        <rFont val="仿宋_GB2312"/>
        <charset val="134"/>
      </rPr>
      <t>，挡土墙修复加固：298.86m</t>
    </r>
    <r>
      <rPr>
        <sz val="10"/>
        <rFont val="宋体"/>
        <charset val="134"/>
      </rPr>
      <t>³</t>
    </r>
    <r>
      <rPr>
        <sz val="10"/>
        <rFont val="仿宋_GB2312"/>
        <charset val="134"/>
      </rPr>
      <t>，变更新增：聚乙烯PE100级管材（DN500）：132m，垫层：14.00m</t>
    </r>
    <r>
      <rPr>
        <sz val="10"/>
        <rFont val="宋体"/>
        <charset val="134"/>
      </rPr>
      <t>³</t>
    </r>
    <r>
      <rPr>
        <sz val="10"/>
        <rFont val="仿宋_GB2312"/>
        <charset val="134"/>
      </rPr>
      <t>，混凝土支墩：2.02m</t>
    </r>
    <r>
      <rPr>
        <sz val="10"/>
        <rFont val="宋体"/>
        <charset val="134"/>
      </rPr>
      <t>³</t>
    </r>
    <r>
      <rPr>
        <sz val="10"/>
        <rFont val="仿宋_GB2312"/>
        <charset val="134"/>
      </rPr>
      <t>，挖淤泥、流砂：229.50m</t>
    </r>
    <r>
      <rPr>
        <sz val="10"/>
        <rFont val="宋体"/>
        <charset val="134"/>
      </rPr>
      <t>³</t>
    </r>
    <r>
      <rPr>
        <sz val="10"/>
        <rFont val="仿宋_GB2312"/>
        <charset val="134"/>
      </rPr>
      <t>，波形护栏安装：118.60m，河底宾格石笼护底：275.50m</t>
    </r>
    <r>
      <rPr>
        <sz val="10"/>
        <rFont val="宋体"/>
        <charset val="134"/>
      </rPr>
      <t>³</t>
    </r>
    <r>
      <rPr>
        <sz val="10"/>
        <rFont val="仿宋_GB2312"/>
        <charset val="134"/>
      </rPr>
      <t>，袋装砂砾石：162.00m，围堰挖方:585.00m</t>
    </r>
    <r>
      <rPr>
        <sz val="10"/>
        <rFont val="宋体"/>
        <charset val="134"/>
      </rPr>
      <t>³</t>
    </r>
    <r>
      <rPr>
        <sz val="10"/>
        <rFont val="仿宋_GB2312"/>
        <charset val="134"/>
      </rPr>
      <t>，围堰回填压实:585.00m</t>
    </r>
    <r>
      <rPr>
        <sz val="10"/>
        <rFont val="宋体"/>
        <charset val="134"/>
      </rPr>
      <t>³</t>
    </r>
    <r>
      <rPr>
        <sz val="10"/>
        <rFont val="仿宋_GB2312"/>
        <charset val="134"/>
      </rPr>
      <t>，混凝土拦砂坝：18.20m</t>
    </r>
    <r>
      <rPr>
        <sz val="10"/>
        <rFont val="宋体"/>
        <charset val="134"/>
      </rPr>
      <t>³</t>
    </r>
    <r>
      <rPr>
        <sz val="10"/>
        <rFont val="仿宋_GB2312"/>
        <charset val="134"/>
      </rPr>
      <t>，混凝土桥墩：27.21m</t>
    </r>
    <r>
      <rPr>
        <sz val="10"/>
        <rFont val="宋体"/>
        <charset val="134"/>
      </rPr>
      <t>³</t>
    </r>
    <r>
      <rPr>
        <sz val="10"/>
        <rFont val="仿宋_GB2312"/>
        <charset val="134"/>
      </rPr>
      <t>，水泥混凝土路面（厚120mm）：160.00</t>
    </r>
    <r>
      <rPr>
        <sz val="10"/>
        <rFont val="宋体"/>
        <charset val="134"/>
      </rPr>
      <t>㎡</t>
    </r>
    <r>
      <rPr>
        <sz val="10"/>
        <rFont val="仿宋_GB2312"/>
        <charset val="134"/>
      </rPr>
      <t>，排水沟（300*300mm）：30m。德钦县云岭乡“千万”工程宜居宜业和美乡村暨民族团结进步示范村建设项目三标段：南佐小组污水处理：PVC-U排水管 DN110：40.6米，PE管 DN75：134.5米；2m</t>
    </r>
    <r>
      <rPr>
        <sz val="10"/>
        <rFont val="宋体"/>
        <charset val="134"/>
      </rPr>
      <t>³</t>
    </r>
    <r>
      <rPr>
        <sz val="10"/>
        <rFont val="仿宋_GB2312"/>
        <charset val="134"/>
      </rPr>
      <t>小三格玻璃钢成品处理池：7座；贡坡小组污水处理：PVC-U排水管 DN110：78.3米，PE管 DN75：193.8米；2m</t>
    </r>
    <r>
      <rPr>
        <sz val="10"/>
        <rFont val="宋体"/>
        <charset val="134"/>
      </rPr>
      <t>³</t>
    </r>
    <r>
      <rPr>
        <sz val="10"/>
        <rFont val="仿宋_GB2312"/>
        <charset val="134"/>
      </rPr>
      <t>小三格玻璃钢成品处理池：14座；红坡六组污水处理：钢带增强聚乙烯波纹管 DN300：49.27米，高密度聚乙烯双壁波纹管（HDPE） DN225：143.9米，PE管 DN160：69.2米，80级PE管 DN250：97.7米，PVC-U排水管 DN110：149.2米，砌筑检查井11座，塑料检查井14座，25方钢筋混凝土处理池1座；南佐小组污水处理：拆除及恢复水泥混凝土路面26.2平，红坡六组增加部分：80级PE管 DN160：217.2米，300*250mm矩形水沟61米；</t>
    </r>
  </si>
  <si>
    <t>1.数量指标：污水处理设施134户、路灯修缮353个、产业道路硬化7km；2.质量指标：完工项目验收合格率
100%；3.时效指标：完工项目验收合格率100%</t>
  </si>
  <si>
    <t>德钦县霞若乡得觉屯社区2025年以工代赈项目</t>
  </si>
  <si>
    <r>
      <rPr>
        <sz val="10"/>
        <rFont val="仿宋_GB2312"/>
        <charset val="134"/>
      </rPr>
      <t xml:space="preserve">德钦县霞若乡得觉屯社区 2025 年以工代赈项目为道路硬化工程，主要建设内容及工程规模如下：
（1）钟米噶小组路线起点 K0+000 接立顶马公路左侧，止点 K4+980 接钟米噶小 组组内土路，为道路硬化工程，硬化里程4.980 公里，路面工程：水泥混凝土路面 15540.00 </t>
    </r>
    <r>
      <rPr>
        <sz val="10"/>
        <rFont val="宋体"/>
        <charset val="134"/>
      </rPr>
      <t>㎡</t>
    </r>
    <r>
      <rPr>
        <sz val="10"/>
        <rFont val="仿宋_GB2312"/>
        <charset val="134"/>
      </rPr>
      <t>；天然砂砾调型层 1653.60m</t>
    </r>
    <r>
      <rPr>
        <sz val="10"/>
        <rFont val="宋体"/>
        <charset val="134"/>
      </rPr>
      <t>³</t>
    </r>
    <r>
      <rPr>
        <sz val="10"/>
        <rFont val="仿宋_GB2312"/>
        <charset val="134"/>
      </rPr>
      <t>；路基土石方工程：挖方 598 m3；路基支挡 防护工程： C20 片石混凝土护肩 54.40m3 、C20 片石混凝土上挡墙 651.0m3 ；C20 片石 混凝土边沟 213.75m</t>
    </r>
    <r>
      <rPr>
        <sz val="10"/>
        <rFont val="宋体"/>
        <charset val="134"/>
      </rPr>
      <t>³</t>
    </r>
    <r>
      <rPr>
        <sz val="10"/>
        <rFont val="仿宋_GB2312"/>
        <charset val="134"/>
      </rPr>
      <t xml:space="preserve">。（2）虎布吉小组路线起点 K0+000 接钟米噶小组左侧，止点 K3+120 接虎布吉小 组组内土路，为道路硬化工程，硬化里程 3.120 公里，路面工程：水泥混凝土路面  9913.00 </t>
    </r>
    <r>
      <rPr>
        <sz val="10"/>
        <rFont val="宋体"/>
        <charset val="134"/>
      </rPr>
      <t>㎡</t>
    </r>
    <r>
      <rPr>
        <sz val="10"/>
        <rFont val="仿宋_GB2312"/>
        <charset val="134"/>
      </rPr>
      <t>；天然砂砾调型层 1146.40m</t>
    </r>
    <r>
      <rPr>
        <sz val="10"/>
        <rFont val="宋体"/>
        <charset val="134"/>
      </rPr>
      <t>³</t>
    </r>
    <r>
      <rPr>
        <sz val="10"/>
        <rFont val="仿宋_GB2312"/>
        <charset val="134"/>
      </rPr>
      <t>；路基土石方工程：挖方 386 m3 ； C20 片石 混凝土边沟 3.60m</t>
    </r>
    <r>
      <rPr>
        <sz val="10"/>
        <rFont val="宋体"/>
        <charset val="134"/>
      </rPr>
      <t>³</t>
    </r>
    <r>
      <rPr>
        <sz val="10"/>
        <rFont val="仿宋_GB2312"/>
        <charset val="134"/>
      </rPr>
      <t>。</t>
    </r>
  </si>
  <si>
    <t>1.数量指标：道路硬化8.09km、直接受益人口58人以上间接受益人口185人以上；2.成本指标：项目建成总成本≤385万；3.可持续影响指标：有效改善农村生活条件；工程设计使用年限≥10年</t>
  </si>
  <si>
    <t>德钦县霞若乡各么茸村2025年以工代赈项目</t>
  </si>
  <si>
    <r>
      <rPr>
        <sz val="10"/>
        <rFont val="仿宋_GB2312"/>
        <charset val="134"/>
      </rPr>
      <t xml:space="preserve">德钦县霞若乡各么茸村 2025 年以工代赈项目为道路硬化工程，主要建设内容及工程规模如下：
（1）立顶玛小组路线起点 K0+000 接立顶马组内硬化路，止点 K2+127 接立顶玛小组组内土路，为道路硬化工程，硬化里程2.127 公里，路面工程：水泥混凝土路面 6381 </t>
    </r>
    <r>
      <rPr>
        <sz val="10"/>
        <rFont val="宋体"/>
        <charset val="134"/>
      </rPr>
      <t>㎡</t>
    </r>
    <r>
      <rPr>
        <sz val="10"/>
        <rFont val="仿宋_GB2312"/>
        <charset val="134"/>
      </rPr>
      <t xml:space="preserve">；路基土石方工程：挖方 110m3；路基天然砂砾调型（平）层：680.64m3。（2）四千里小组路线起点 K0+000 接各么茸村幼儿园左侧，止点 K1+527 接四千 里组内已硬化段，为道路硬化工程，硬化里程 1.527 公里，路面工程：水泥混凝土路 面 4581 </t>
    </r>
    <r>
      <rPr>
        <sz val="10"/>
        <rFont val="宋体"/>
        <charset val="134"/>
      </rPr>
      <t>㎡</t>
    </r>
    <r>
      <rPr>
        <sz val="10"/>
        <rFont val="仿宋_GB2312"/>
        <charset val="134"/>
      </rPr>
      <t xml:space="preserve">；路基土石方工程：挖方 80m3；路基天然砂砾调型（平）层：488.64 m3。（3）四千里小组支线路线起点 K0+000 接四千里小组公路 K1+100 左侧，止点 K0+130 接四千里组内土路，为道路硬化工程，硬化里程 0.130 公里，路面工程：水泥混凝土路面 390 </t>
    </r>
    <r>
      <rPr>
        <sz val="10"/>
        <rFont val="宋体"/>
        <charset val="134"/>
      </rPr>
      <t>㎡</t>
    </r>
    <r>
      <rPr>
        <sz val="10"/>
        <rFont val="仿宋_GB2312"/>
        <charset val="134"/>
      </rPr>
      <t xml:space="preserve">；路基土石方工程：挖方 20m3；路基天然砂砾调型（平）层：41.60 m3。（4）英古瓜小组路线起点 K0+000 接同坝村民小组公路左侧，止点 K6+226 接英古瓜组内土路，为道路硬化工程，硬化里程6.226 公里，路面工程：水泥混凝土路面 18678.00 </t>
    </r>
    <r>
      <rPr>
        <sz val="10"/>
        <rFont val="宋体"/>
        <charset val="134"/>
      </rPr>
      <t>㎡</t>
    </r>
    <r>
      <rPr>
        <sz val="10"/>
        <rFont val="仿宋_GB2312"/>
        <charset val="134"/>
      </rPr>
      <t>；路基土石方工程：挖方 316m3；路基天然砂砾调型（平）层：1992.32m3。</t>
    </r>
  </si>
  <si>
    <t>1.数量指标：道路提升改造10.23公里；2.社会效益指标：带动当地农户就业；3.可持续影响指标：持续改善产业区域交通条件、促进当地产业发展、带动经济增长、提高居民生活条件</t>
  </si>
  <si>
    <t>德钦县农村公路硬化及安全生命防护工程</t>
  </si>
  <si>
    <t>德钦县农村公路硬化及安全生命防护工程28.654公里，包括路基路面损坏修复、防撞墙、波形护栏、安全标志标牌</t>
  </si>
  <si>
    <t>1.数量指标：德钦县农村公路硬化及安全生命防护工程28.654公里，包括路基路面损坏修复、防撞墙、波形护栏、安全标志标牌；2.效益指标：确保群众出行安全、减少交通事故的发生、保障出行安全</t>
  </si>
  <si>
    <t>德钦县交通运输局</t>
  </si>
  <si>
    <t>计划对在外务工的脱贫劳动力人口（含监测对象）满三个月的给予务工奖补，输出省外398人，每人每年奖补1000元，预计发放39.8万元。输出州外省内62人，每人每年奖补500元，预计发放3.1万元。预计总投入资金42.9万元。</t>
  </si>
  <si>
    <t>满三个月的给予务工奖补，输出省外398人，每人每年奖补1000元，预计发放39.8万元。输出州外省内62人，每人每年奖补500元，预计发放3.1万元.</t>
  </si>
  <si>
    <t>1.数量指标：补贴人数570人、补贴标准州外省内500元/人、省外1000元/人、补贴标准达标率100%；2.质量指标：补贴对象精准率100%；3.可持续影响指标：建立交通补助长效管理机制建立健全</t>
  </si>
  <si>
    <t>计划安置有就业能力和就业愿望且能胜任岗位工作的脱贫劳动力、农村低收入人口、易地搬迁人口3909人次，具体岗位为乡村保洁员、人社协理员、垃圾运输员等。按照《迪庆州公益性管理办法》等相关文件，按月发放补贴，发放3个月。保洁员人均补贴标准800元/月、人社协理员人均补贴标准1200元/月、垃圾运输员人均补贴标准1500元/月，计划总投入资金324万元。</t>
  </si>
  <si>
    <t>保洁员人均补贴标准800元/月、人社协理员人均补贴标准1200元/月、垃圾运输员人均补贴标准1500元/月，预计发放3个月，补贴人数3909人次，计划总投入资金324万元。</t>
  </si>
  <si>
    <t>1.数量指标：补贴人数3909人次，保洁员人均补贴标准800元/月、人社协理员人均补贴标准1200元/月、垃圾运输员人均补贴标准1500元/月。2.成本指标：补贴成本控制率100%；3.可持续影响指标：建立公益性岗位长效管理机制 建立健全</t>
  </si>
  <si>
    <t>偿还易地扶贫搬迁贷款利息49万元。</t>
  </si>
  <si>
    <t>1.数量指标：利息汇缴次数12次；2.指标质量：利息汇缴准确度100%；3.社会效益指标：减轻县级还本付息负担；4.服务对象满意度指标：保证债权方的满意度99%</t>
  </si>
  <si>
    <t>德钦县财政局</t>
  </si>
  <si>
    <t>支持引导脱贫户（含监测户）新成长劳动力接受职业教育，实现增收致富。“雨露计划”扶持对象为接受中、高等职业教育的脱贫家庭（含监测帮扶对象家庭）子女，补助标准为接受全日制普通大专、高职院校、技师学院、职业本科院校等高等职业教育的5000元/人/年，接受全日制普通中专、技工院校中等职业教育的4000元/人/年，接受全日制职业高中中等职业教育的3000元/人/年。 2025年春季雨露发放342名学生80.9万元，秋季雨露发放325名学生76.85万元。</t>
  </si>
  <si>
    <t>补助标准为接受全日制普通大专、高职院校、技师学院、职业本科院校等高等职业教育的5000元/人/年，接受全日制普通中专、技工院校中等职业教育的4000元/人/年，接受全日制职业高中中等职业教育的3000元/人/年。</t>
  </si>
  <si>
    <t>1.数量指标：接受补助的学生中建档立卡户占比≥99%、资助贫困户子女≥100个；2.时效指标：资助经费发放严格按照实施方案发放；3.效益指标：受补助学生满意度≥99%</t>
  </si>
  <si>
    <t>中央省级衔接资金、县本级资金</t>
  </si>
  <si>
    <t>规范衔接资金项目管理费使用，提升资金统筹管理效率，保障衔接资金项目全流程合规推进，助力项目按期完工、发挥预期效益，切实提高资金使用精准度和群众满意度。严格按照中央衔接资金1%，省级衔接资金5%的计提目标。</t>
  </si>
  <si>
    <t>1.数量指标：按照省级计提5%、中央计提1%的管理办法；2.质量指标：不超出中央和省级的计提范围 使用合规率：100%；3.时效指标：项目验收后100%拨付。4.社会效益指标：有效提升衔接资金项目管理规范化水平；有效减少减少项目实施风险。5.可持续影响指标：建立健全衔接资金项目管理费使用及项目管理长效机制。</t>
  </si>
  <si>
    <t>附件4</t>
  </si>
  <si>
    <r>
      <rPr>
        <b/>
        <u/>
        <sz val="20"/>
        <color rgb="FF000000"/>
        <rFont val="方正小标宋简体"/>
        <charset val="134"/>
      </rPr>
      <t>德钦县</t>
    </r>
    <r>
      <rPr>
        <b/>
        <sz val="20"/>
        <color rgb="FF000000"/>
        <rFont val="方正小标宋简体"/>
        <charset val="134"/>
      </rPr>
      <t>统筹整合财政涉农资金来源情况表</t>
    </r>
  </si>
  <si>
    <t xml:space="preserve"> 单位：万元</t>
  </si>
  <si>
    <t>统筹整合财政涉农资金名称</t>
  </si>
  <si>
    <t>上年度涉农资金投入规模</t>
  </si>
  <si>
    <t>本年度涉农资金投入规模</t>
  </si>
  <si>
    <t>收到总规模</t>
  </si>
  <si>
    <t>其中实际纳入整合使用金额</t>
  </si>
  <si>
    <t>实际收到资金规模</t>
  </si>
  <si>
    <t>年初方案规模</t>
  </si>
  <si>
    <t>调整方案规模</t>
  </si>
  <si>
    <t>补充方案规模</t>
  </si>
  <si>
    <t>中央财政合计</t>
  </si>
  <si>
    <t>010101.中央财政衔接推进乡村振兴补助资金</t>
  </si>
  <si>
    <t>010102.水利发展资金</t>
  </si>
  <si>
    <t>010103.粮油生产保障资金（支持粮油等重点作物绿色高产高效部分）</t>
  </si>
  <si>
    <t>010104.农业产业发展资金（支持畜牧业发展部分）</t>
  </si>
  <si>
    <t>010105.农业经营主体能力提升资金（支持高素质农民培育、基层农技推广体系改革与建设部分）</t>
  </si>
  <si>
    <t>010106.林业草原改革发展资金（不含退耕还林还草、非国有林生态保护补偿、林长制督查考核奖励和相关试点资金）</t>
  </si>
  <si>
    <t>010107.耕地建设与利用资金（支持高标准农田建设、耕地质量提升部分）</t>
  </si>
  <si>
    <t>010108.农村综合改革转移支付</t>
  </si>
  <si>
    <t>010109.林业草原生态保护恢复资金（支持其他自然保护地、国家重点野生动植物等保护部分）</t>
  </si>
  <si>
    <t>010110.农村环境整治资金</t>
  </si>
  <si>
    <t>010111.车辆购置税收入补助地方用于一般公路建设项目资金（支持农村公路部分）</t>
  </si>
  <si>
    <t>010112.农村危房改造补助资金</t>
  </si>
  <si>
    <t>010113.中央专项彩票公益金支持欠发达革命老区乡村振兴资金</t>
  </si>
  <si>
    <t>010114.常规产粮大县奖励资金</t>
  </si>
  <si>
    <t>010115.生猪（牛羊）调出大县奖励资金（省级统筹部分）</t>
  </si>
  <si>
    <t>010116.农业生态资源保护资金（支持农作物秸秆综合利用、渔业资源保护部分）</t>
  </si>
  <si>
    <t>010117.旅游发展基金</t>
  </si>
  <si>
    <t>010118.中央预算内投资用于“三农”建设部分（不包括国家水网骨干工程、水安全保障工程、气象基础设施、农村电网巩固提升工程、生态保护和修复方面的支出）</t>
  </si>
  <si>
    <t>010119.交通运输领域转移支付资金用于农村公路建设部分</t>
  </si>
  <si>
    <t>省级财政资金小计</t>
  </si>
  <si>
    <t>省级衔接推进乡村振兴资金</t>
  </si>
  <si>
    <t>其他涉农资金</t>
  </si>
  <si>
    <t>以前年度结余资金统筹后重新安排</t>
  </si>
  <si>
    <t>州（市）级统筹整合财政涉农资金小计</t>
  </si>
  <si>
    <t>其中州（市）衔接推进乡村振兴资金</t>
  </si>
  <si>
    <t>县级统筹整合财政涉农资金小计</t>
  </si>
  <si>
    <t>其中县级衔接推进乡村振兴资金</t>
  </si>
  <si>
    <t>填表说明：1.“年初方案规模”与整合季度报表中“年初数”一致。</t>
  </si>
  <si>
    <t xml:space="preserve">          2.“整合方案规模”要与整合季度报表“计划整合资金规模”中“调整数”一致。</t>
  </si>
  <si>
    <t xml:space="preserve">          3.州市级、县级资金列“其他”项的需详细说明资金来源构成。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</si>
</sst>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yyyy&quot;年&quot;m&quot;月&quot;d&quot;日&quot;;@"/>
    <numFmt numFmtId="179" formatCode="yyyy&quot;年&quot;m&quot;月&quot;;@"/>
    <numFmt numFmtId="180" formatCode="0_ "/>
  </numFmts>
  <fonts count="53">
    <font>
      <sz val="11"/>
      <color theme="1"/>
      <name val="宋体"/>
      <charset val="134"/>
      <scheme val="minor"/>
    </font>
    <font>
      <b/>
      <u/>
      <sz val="20"/>
      <color rgb="FF000000"/>
      <name val="方正小标宋简体"/>
      <charset val="134"/>
    </font>
    <font>
      <sz val="10"/>
      <color indexed="8"/>
      <name val="宋体"/>
      <charset val="134"/>
    </font>
    <font>
      <sz val="12"/>
      <name val="宋体"/>
      <charset val="134"/>
    </font>
    <font>
      <b/>
      <sz val="10"/>
      <color indexed="8"/>
      <name val="宋体"/>
      <charset val="134"/>
    </font>
    <font>
      <b/>
      <sz val="12"/>
      <color indexed="8"/>
      <name val="宋体"/>
      <charset val="134"/>
    </font>
    <font>
      <b/>
      <sz val="11"/>
      <color indexed="8"/>
      <name val="宋体"/>
      <charset val="134"/>
    </font>
    <font>
      <b/>
      <sz val="11"/>
      <name val="宋体"/>
      <charset val="134"/>
    </font>
    <font>
      <b/>
      <sz val="10"/>
      <name val="宋体"/>
      <charset val="134"/>
    </font>
    <font>
      <sz val="11"/>
      <name val="宋体"/>
      <charset val="134"/>
      <scheme val="minor"/>
    </font>
    <font>
      <sz val="11"/>
      <color indexed="8"/>
      <name val="宋体"/>
      <charset val="134"/>
    </font>
    <font>
      <sz val="12"/>
      <color indexed="8"/>
      <name val="宋体"/>
      <charset val="134"/>
    </font>
    <font>
      <b/>
      <sz val="20"/>
      <name val="方正小标宋简体"/>
      <charset val="134"/>
    </font>
    <font>
      <sz val="20"/>
      <name val="方正小标宋简体"/>
      <charset val="134"/>
    </font>
    <font>
      <sz val="10"/>
      <name val="仿宋_GB2312"/>
      <charset val="134"/>
    </font>
    <font>
      <b/>
      <sz val="10"/>
      <name val="仿宋_GB2312"/>
      <charset val="134"/>
    </font>
    <font>
      <sz val="10.5"/>
      <name val="仿宋_GB2312"/>
      <charset val="134"/>
    </font>
    <font>
      <sz val="10"/>
      <name val="宋体"/>
      <charset val="134"/>
      <scheme val="minor"/>
    </font>
    <font>
      <sz val="10"/>
      <name val="方正仿宋_GBK"/>
      <charset val="134"/>
    </font>
    <font>
      <b/>
      <sz val="12"/>
      <name val="华文中宋"/>
      <charset val="134"/>
    </font>
    <font>
      <b/>
      <u/>
      <sz val="20"/>
      <name val="方正小标宋简体"/>
      <charset val="134"/>
    </font>
    <font>
      <sz val="10"/>
      <name val="宋体"/>
      <charset val="134"/>
    </font>
    <font>
      <b/>
      <sz val="20"/>
      <color indexed="8"/>
      <name val="华文中宋"/>
      <charset val="134"/>
    </font>
    <font>
      <b/>
      <sz val="12"/>
      <color indexed="8"/>
      <name val="仿宋_GB2312"/>
      <charset val="134"/>
    </font>
    <font>
      <sz val="12"/>
      <color indexed="8"/>
      <name val="仿宋_GB2312"/>
      <charset val="134"/>
    </font>
    <font>
      <b/>
      <sz val="16"/>
      <color indexed="8"/>
      <name val="仿宋_GB2312"/>
      <charset val="134"/>
    </font>
    <font>
      <b/>
      <sz val="20"/>
      <color rgb="FF000000"/>
      <name val="仿宋_GB2312"/>
      <charset val="134"/>
    </font>
    <font>
      <b/>
      <sz val="10"/>
      <color indexed="8"/>
      <name val="仿宋_GB2312"/>
      <charset val="134"/>
    </font>
    <font>
      <sz val="10"/>
      <color indexed="8"/>
      <name val="仿宋_GB2312"/>
      <charset val="134"/>
    </font>
    <font>
      <b/>
      <sz val="10"/>
      <color theme="1"/>
      <name val="仿宋_GB2312"/>
      <charset val="134"/>
    </font>
    <font>
      <sz val="10"/>
      <color theme="1"/>
      <name val="仿宋_GB2312"/>
      <charset val="134"/>
    </font>
    <font>
      <sz val="11"/>
      <color indexed="8"/>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20"/>
      <color rgb="FF000000"/>
      <name val="方正小标宋简体"/>
      <charset val="134"/>
    </font>
    <font>
      <sz val="10"/>
      <name val="Times New Roman"/>
      <charset val="134"/>
    </font>
    <font>
      <sz val="10"/>
      <name val="东文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indexed="0"/>
      </right>
      <top style="thin">
        <color auto="1"/>
      </top>
      <bottom/>
      <diagonal/>
    </border>
    <border>
      <left/>
      <right style="thin">
        <color indexed="0"/>
      </right>
      <top/>
      <bottom style="thin">
        <color auto="1"/>
      </bottom>
      <diagonal/>
    </border>
    <border>
      <left/>
      <right style="thin">
        <color indexed="0"/>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0" applyNumberFormat="0" applyFill="0" applyBorder="0" applyAlignment="0" applyProtection="0">
      <alignment vertical="center"/>
    </xf>
    <xf numFmtId="0" fontId="40" fillId="5" borderId="18" applyNumberFormat="0" applyAlignment="0" applyProtection="0">
      <alignment vertical="center"/>
    </xf>
    <xf numFmtId="0" fontId="41" fillId="6" borderId="19" applyNumberFormat="0" applyAlignment="0" applyProtection="0">
      <alignment vertical="center"/>
    </xf>
    <xf numFmtId="0" fontId="42" fillId="6" borderId="18" applyNumberFormat="0" applyAlignment="0" applyProtection="0">
      <alignment vertical="center"/>
    </xf>
    <xf numFmtId="0" fontId="43" fillId="7" borderId="20" applyNumberFormat="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9" fillId="34" borderId="0" applyNumberFormat="0" applyBorder="0" applyAlignment="0" applyProtection="0">
      <alignment vertical="center"/>
    </xf>
    <xf numFmtId="0" fontId="10" fillId="0" borderId="0" applyProtection="0">
      <alignment vertical="center"/>
    </xf>
    <xf numFmtId="0" fontId="3" fillId="0" borderId="0">
      <alignment vertical="center"/>
    </xf>
  </cellStyleXfs>
  <cellXfs count="139">
    <xf numFmtId="0" fontId="0" fillId="0" borderId="0" xfId="0">
      <alignment vertical="center"/>
    </xf>
    <xf numFmtId="0" fontId="0" fillId="2" borderId="0" xfId="0" applyFill="1">
      <alignment vertical="center"/>
    </xf>
    <xf numFmtId="176" fontId="0" fillId="2" borderId="0" xfId="0" applyNumberFormat="1" applyFill="1">
      <alignment vertical="center"/>
    </xf>
    <xf numFmtId="176" fontId="0" fillId="2" borderId="0" xfId="0" applyNumberFormat="1" applyFill="1"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lef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176" fontId="1" fillId="0" borderId="4" xfId="0" applyNumberFormat="1" applyFont="1" applyFill="1" applyBorder="1" applyAlignment="1">
      <alignment horizontal="center" vertical="center"/>
    </xf>
    <xf numFmtId="0" fontId="2" fillId="0" borderId="5" xfId="0" applyFont="1" applyFill="1" applyBorder="1" applyAlignment="1">
      <alignment horizontal="right" vertical="center"/>
    </xf>
    <xf numFmtId="176" fontId="2" fillId="0" borderId="5"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5" xfId="49"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49" fontId="9" fillId="0" borderId="6"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xf>
    <xf numFmtId="176" fontId="2"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left" vertical="center" wrapText="1"/>
    </xf>
    <xf numFmtId="0" fontId="6" fillId="0" borderId="5" xfId="49" applyNumberFormat="1" applyFont="1" applyFill="1" applyBorder="1" applyAlignment="1" applyProtection="1">
      <alignment horizontal="left" vertical="center" wrapText="1"/>
    </xf>
    <xf numFmtId="0" fontId="10" fillId="0" borderId="6" xfId="49" applyNumberFormat="1" applyFont="1" applyFill="1" applyBorder="1" applyAlignment="1" applyProtection="1">
      <alignment horizontal="left" vertical="center" wrapText="1"/>
    </xf>
    <xf numFmtId="0" fontId="10" fillId="0" borderId="7" xfId="49" applyNumberFormat="1" applyFont="1" applyFill="1" applyBorder="1" applyAlignment="1" applyProtection="1">
      <alignment horizontal="left" vertical="center" wrapText="1"/>
    </xf>
    <xf numFmtId="0" fontId="10" fillId="0" borderId="8" xfId="49" applyNumberFormat="1" applyFont="1" applyFill="1" applyBorder="1" applyAlignment="1" applyProtection="1">
      <alignment horizontal="left" vertical="center" wrapText="1"/>
    </xf>
    <xf numFmtId="176" fontId="11" fillId="0" borderId="5" xfId="0" applyNumberFormat="1"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5" xfId="0" applyFont="1" applyFill="1" applyBorder="1" applyAlignment="1">
      <alignment horizontal="left" vertical="center"/>
    </xf>
    <xf numFmtId="176" fontId="3" fillId="0" borderId="5" xfId="0" applyNumberFormat="1" applyFont="1" applyFill="1" applyBorder="1" applyAlignment="1">
      <alignment horizontal="center" vertical="center"/>
    </xf>
    <xf numFmtId="0"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0" fillId="0" borderId="0" xfId="0" applyNumberFormat="1" applyFill="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177"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center" vertical="center"/>
    </xf>
    <xf numFmtId="0" fontId="9" fillId="0" borderId="0" xfId="0" applyFont="1" applyFill="1">
      <alignment vertical="center"/>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0" fontId="1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5" xfId="0" applyNumberFormat="1" applyFont="1" applyFill="1" applyBorder="1" applyAlignment="1">
      <alignment horizontal="center" vertical="center" wrapText="1"/>
    </xf>
    <xf numFmtId="0" fontId="14" fillId="0" borderId="5" xfId="0" applyFont="1" applyFill="1" applyBorder="1" applyAlignment="1">
      <alignment horizontal="justify" vertical="center" indent="2"/>
    </xf>
    <xf numFmtId="0" fontId="16" fillId="0" borderId="5" xfId="0" applyFont="1" applyFill="1" applyBorder="1" applyAlignment="1">
      <alignment horizontal="left" vertical="center" wrapText="1"/>
    </xf>
    <xf numFmtId="0" fontId="14" fillId="0" borderId="5" xfId="0" applyFont="1" applyFill="1" applyBorder="1" applyAlignment="1">
      <alignment horizontal="justify" vertical="center"/>
    </xf>
    <xf numFmtId="177" fontId="15" fillId="0" borderId="5" xfId="0" applyNumberFormat="1" applyFont="1" applyFill="1" applyBorder="1" applyAlignment="1">
      <alignment horizontal="center" vertical="center" wrapText="1"/>
    </xf>
    <xf numFmtId="176" fontId="15" fillId="0" borderId="5" xfId="0" applyNumberFormat="1" applyFont="1" applyFill="1" applyBorder="1" applyAlignment="1">
      <alignment horizontal="center" vertical="center" wrapText="1"/>
    </xf>
    <xf numFmtId="0" fontId="14" fillId="0" borderId="5" xfId="0" applyFont="1" applyFill="1" applyBorder="1" applyAlignment="1">
      <alignment horizontal="left" vertical="center"/>
    </xf>
    <xf numFmtId="178" fontId="15" fillId="0" borderId="5" xfId="0" applyNumberFormat="1" applyFont="1" applyFill="1" applyBorder="1" applyAlignment="1">
      <alignment horizontal="center" vertical="center" wrapText="1"/>
    </xf>
    <xf numFmtId="179" fontId="15"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57" fontId="14" fillId="0" borderId="5" xfId="0" applyNumberFormat="1" applyFont="1" applyFill="1" applyBorder="1" applyAlignment="1">
      <alignment horizontal="center" vertical="center"/>
    </xf>
    <xf numFmtId="57" fontId="14" fillId="0" borderId="5" xfId="0" applyNumberFormat="1" applyFont="1" applyFill="1" applyBorder="1" applyAlignment="1">
      <alignment horizontal="left" vertical="center" wrapText="1"/>
    </xf>
    <xf numFmtId="0" fontId="17" fillId="0" borderId="5" xfId="0" applyFont="1" applyFill="1" applyBorder="1" applyAlignment="1">
      <alignment horizontal="left" vertical="center" wrapText="1"/>
    </xf>
    <xf numFmtId="57" fontId="14" fillId="0" borderId="5" xfId="0" applyNumberFormat="1" applyFont="1" applyFill="1" applyBorder="1" applyAlignment="1">
      <alignment horizontal="center" vertical="center" wrapText="1"/>
    </xf>
    <xf numFmtId="179" fontId="14" fillId="0" borderId="5" xfId="0" applyNumberFormat="1" applyFont="1" applyFill="1" applyBorder="1" applyAlignment="1">
      <alignment horizontal="left" vertical="center" wrapText="1"/>
    </xf>
    <xf numFmtId="178" fontId="14" fillId="0" borderId="5" xfId="0" applyNumberFormat="1" applyFont="1" applyFill="1" applyBorder="1" applyAlignment="1">
      <alignment horizontal="center" vertical="center" wrapText="1"/>
    </xf>
    <xf numFmtId="0" fontId="18" fillId="0" borderId="5" xfId="0" applyFont="1" applyFill="1" applyBorder="1" applyAlignment="1">
      <alignment horizontal="left" vertical="center" wrapText="1"/>
    </xf>
    <xf numFmtId="0" fontId="19" fillId="2"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Fill="1" applyAlignment="1">
      <alignment horizontal="left" vertical="center"/>
    </xf>
    <xf numFmtId="0" fontId="12"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2"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alignment horizontal="left" vertical="center"/>
    </xf>
    <xf numFmtId="0" fontId="11" fillId="3" borderId="0" xfId="0" applyFont="1" applyFill="1" applyBorder="1" applyAlignment="1">
      <alignment vertical="center"/>
    </xf>
    <xf numFmtId="0" fontId="22" fillId="3" borderId="0" xfId="0" applyFont="1" applyFill="1" applyBorder="1" applyAlignment="1">
      <alignment vertical="center"/>
    </xf>
    <xf numFmtId="0" fontId="2" fillId="3" borderId="0" xfId="0" applyFont="1" applyFill="1" applyBorder="1" applyAlignment="1">
      <alignment vertical="center"/>
    </xf>
    <xf numFmtId="0" fontId="5" fillId="3" borderId="0" xfId="0" applyFont="1" applyFill="1" applyAlignment="1">
      <alignment vertical="center"/>
    </xf>
    <xf numFmtId="0" fontId="5" fillId="3" borderId="0" xfId="0" applyFont="1" applyFill="1" applyBorder="1" applyAlignment="1">
      <alignment vertical="center"/>
    </xf>
    <xf numFmtId="0" fontId="23" fillId="3" borderId="0" xfId="0" applyFont="1" applyFill="1" applyBorder="1" applyAlignment="1">
      <alignment vertical="center"/>
    </xf>
    <xf numFmtId="0" fontId="24" fillId="3" borderId="0" xfId="0" applyFont="1" applyFill="1" applyBorder="1" applyAlignment="1">
      <alignment horizontal="left" vertical="center"/>
    </xf>
    <xf numFmtId="0" fontId="24" fillId="3" borderId="0" xfId="0" applyFont="1" applyFill="1" applyBorder="1" applyAlignment="1">
      <alignment horizontal="center" vertical="center"/>
    </xf>
    <xf numFmtId="0" fontId="24" fillId="3" borderId="0" xfId="0" applyFont="1" applyFill="1" applyBorder="1" applyAlignment="1">
      <alignment vertical="center"/>
    </xf>
    <xf numFmtId="0" fontId="3" fillId="0" borderId="0" xfId="0" applyFont="1" applyFill="1" applyBorder="1" applyAlignment="1">
      <alignmen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7" xfId="0" applyFont="1" applyFill="1" applyBorder="1" applyAlignment="1">
      <alignment horizontal="center" vertical="center"/>
    </xf>
    <xf numFmtId="0" fontId="25" fillId="0" borderId="13" xfId="0" applyFont="1" applyFill="1" applyBorder="1" applyAlignment="1">
      <alignment horizontal="left" vertical="center"/>
    </xf>
    <xf numFmtId="0" fontId="26" fillId="0" borderId="5" xfId="0" applyFont="1" applyFill="1" applyBorder="1" applyAlignment="1">
      <alignment horizontal="center" vertical="center"/>
    </xf>
    <xf numFmtId="0" fontId="26" fillId="0" borderId="5" xfId="0" applyFont="1" applyFill="1" applyBorder="1" applyAlignment="1">
      <alignment horizontal="left" vertical="center"/>
    </xf>
    <xf numFmtId="0" fontId="26" fillId="0" borderId="1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left" vertical="center"/>
    </xf>
    <xf numFmtId="0" fontId="27" fillId="0" borderId="7" xfId="0" applyFont="1" applyFill="1" applyBorder="1" applyAlignment="1">
      <alignment horizontal="center" vertical="center"/>
    </xf>
    <xf numFmtId="0" fontId="27" fillId="0" borderId="13"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5" xfId="0" applyFont="1" applyFill="1" applyBorder="1" applyAlignment="1">
      <alignment horizontal="center" vertical="center"/>
    </xf>
    <xf numFmtId="0" fontId="23" fillId="0" borderId="5" xfId="0" applyFont="1" applyFill="1" applyBorder="1" applyAlignment="1">
      <alignment horizontal="center" vertical="center" wrapText="1"/>
    </xf>
    <xf numFmtId="177" fontId="23" fillId="0" borderId="5" xfId="0" applyNumberFormat="1" applyFont="1" applyFill="1" applyBorder="1" applyAlignment="1">
      <alignment horizontal="center" vertical="center" wrapText="1"/>
    </xf>
    <xf numFmtId="180" fontId="23" fillId="0" borderId="5"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3" fillId="0" borderId="5" xfId="0" applyFont="1" applyFill="1" applyBorder="1" applyAlignment="1">
      <alignment horizontal="left" vertical="center" wrapText="1"/>
    </xf>
    <xf numFmtId="0" fontId="27"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8" fillId="0" borderId="5" xfId="0" applyFont="1" applyFill="1" applyBorder="1" applyAlignment="1">
      <alignment horizontal="center" vertical="center"/>
    </xf>
    <xf numFmtId="0" fontId="29" fillId="0" borderId="5" xfId="0" applyFont="1" applyFill="1" applyBorder="1" applyAlignment="1">
      <alignment horizontal="center" vertical="center"/>
    </xf>
    <xf numFmtId="0" fontId="30" fillId="0" borderId="5" xfId="0" applyFont="1" applyFill="1" applyBorder="1" applyAlignment="1">
      <alignment horizontal="center" vertical="center"/>
    </xf>
    <xf numFmtId="0" fontId="28" fillId="0" borderId="5" xfId="0" applyFont="1" applyFill="1" applyBorder="1" applyAlignment="1">
      <alignment horizontal="left" vertical="center" wrapText="1"/>
    </xf>
    <xf numFmtId="0" fontId="31" fillId="0" borderId="0" xfId="0" applyNumberFormat="1" applyFont="1" applyFill="1" applyBorder="1" applyAlignment="1">
      <alignment horizontal="left" vertical="center" wrapText="1"/>
    </xf>
    <xf numFmtId="0" fontId="31"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2-1统计表_1"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FF00"/>
      <color rgb="0000B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V41"/>
  <sheetViews>
    <sheetView tabSelected="1" zoomScale="115" zoomScaleNormal="115" workbookViewId="0">
      <selection activeCell="C34" sqref="C34"/>
    </sheetView>
  </sheetViews>
  <sheetFormatPr defaultColWidth="9" defaultRowHeight="14.25"/>
  <cols>
    <col min="1" max="1" width="6.50833333333333" style="103" customWidth="1"/>
    <col min="2" max="2" width="25.2" style="104" customWidth="1"/>
    <col min="3" max="3" width="33" style="105" customWidth="1"/>
    <col min="4" max="4" width="14.5083333333333" style="106" customWidth="1"/>
    <col min="5" max="241" width="9" style="102"/>
    <col min="242" max="16384" width="9" style="107"/>
  </cols>
  <sheetData>
    <row r="1" s="98" customFormat="1" ht="20.25" spans="1:4">
      <c r="A1" s="108" t="s">
        <v>0</v>
      </c>
      <c r="B1" s="109"/>
      <c r="C1" s="110"/>
      <c r="D1" s="111"/>
    </row>
    <row r="2" s="99" customFormat="1" ht="28.5" spans="1:4">
      <c r="A2" s="112" t="s">
        <v>1</v>
      </c>
      <c r="B2" s="113"/>
      <c r="C2" s="112"/>
      <c r="D2" s="114"/>
    </row>
    <row r="3" s="100" customFormat="1" ht="12" spans="1:4">
      <c r="A3" s="115"/>
      <c r="B3" s="116"/>
      <c r="C3" s="117"/>
      <c r="D3" s="118"/>
    </row>
    <row r="4" s="100" customFormat="1" ht="40.5" spans="1:4">
      <c r="A4" s="119" t="s">
        <v>2</v>
      </c>
      <c r="B4" s="120" t="s">
        <v>3</v>
      </c>
      <c r="C4" s="119" t="s">
        <v>4</v>
      </c>
      <c r="D4" s="121" t="s">
        <v>5</v>
      </c>
    </row>
    <row r="5" s="98" customFormat="1" spans="1:4">
      <c r="A5" s="122"/>
      <c r="B5" s="122" t="s">
        <v>6</v>
      </c>
      <c r="C5" s="123">
        <f>C6+C12+C15+C18+C21+C24+C26+C29+C34</f>
        <v>23783.913298</v>
      </c>
      <c r="D5" s="124">
        <f>D6+D12+D15+D18+D21+D24+D26+D29+D34</f>
        <v>53</v>
      </c>
    </row>
    <row r="6" s="100" customFormat="1" spans="1:4">
      <c r="A6" s="125" t="s">
        <v>7</v>
      </c>
      <c r="B6" s="126" t="s">
        <v>8</v>
      </c>
      <c r="C6" s="125">
        <v>8038.471449</v>
      </c>
      <c r="D6" s="127">
        <v>18</v>
      </c>
    </row>
    <row r="7" s="100" customFormat="1" spans="1:4">
      <c r="A7" s="128">
        <v>1</v>
      </c>
      <c r="B7" s="129" t="s">
        <v>9</v>
      </c>
      <c r="C7" s="128">
        <v>8038.471449</v>
      </c>
      <c r="D7" s="130">
        <v>18</v>
      </c>
    </row>
    <row r="8" s="100" customFormat="1" spans="1:4">
      <c r="A8" s="128">
        <v>2</v>
      </c>
      <c r="B8" s="129" t="s">
        <v>10</v>
      </c>
      <c r="C8" s="128"/>
      <c r="D8" s="130"/>
    </row>
    <row r="9" s="100" customFormat="1" spans="1:4">
      <c r="A9" s="125" t="s">
        <v>11</v>
      </c>
      <c r="B9" s="126" t="s">
        <v>12</v>
      </c>
      <c r="C9" s="128"/>
      <c r="D9" s="130"/>
    </row>
    <row r="10" s="100" customFormat="1" spans="1:4">
      <c r="A10" s="128">
        <v>1</v>
      </c>
      <c r="B10" s="129" t="s">
        <v>9</v>
      </c>
      <c r="C10" s="128"/>
      <c r="D10" s="130"/>
    </row>
    <row r="11" s="100" customFormat="1" spans="1:4">
      <c r="A11" s="128">
        <v>2</v>
      </c>
      <c r="B11" s="129" t="s">
        <v>10</v>
      </c>
      <c r="C11" s="128"/>
      <c r="D11" s="130"/>
    </row>
    <row r="12" s="100" customFormat="1" spans="1:4">
      <c r="A12" s="125" t="s">
        <v>13</v>
      </c>
      <c r="B12" s="126" t="s">
        <v>14</v>
      </c>
      <c r="C12" s="131">
        <v>89.4251</v>
      </c>
      <c r="D12" s="127">
        <v>1</v>
      </c>
    </row>
    <row r="13" s="100" customFormat="1" spans="1:4">
      <c r="A13" s="128">
        <v>1</v>
      </c>
      <c r="B13" s="129" t="s">
        <v>9</v>
      </c>
      <c r="C13" s="128">
        <v>89.4251</v>
      </c>
      <c r="D13" s="130">
        <v>1</v>
      </c>
    </row>
    <row r="14" s="100" customFormat="1" spans="1:4">
      <c r="A14" s="128">
        <v>2</v>
      </c>
      <c r="B14" s="129" t="s">
        <v>10</v>
      </c>
      <c r="C14" s="128"/>
      <c r="D14" s="130"/>
    </row>
    <row r="15" s="100" customFormat="1" spans="1:4">
      <c r="A15" s="125" t="s">
        <v>15</v>
      </c>
      <c r="B15" s="126" t="s">
        <v>16</v>
      </c>
      <c r="C15" s="131">
        <f>C16+C17</f>
        <v>2355.541484</v>
      </c>
      <c r="D15" s="127">
        <v>9</v>
      </c>
    </row>
    <row r="16" s="100" customFormat="1" spans="1:17">
      <c r="A16" s="128">
        <v>1</v>
      </c>
      <c r="B16" s="129" t="s">
        <v>9</v>
      </c>
      <c r="C16" s="132">
        <v>1633.5</v>
      </c>
      <c r="D16" s="130">
        <v>8</v>
      </c>
      <c r="Q16" s="100" t="s">
        <v>17</v>
      </c>
    </row>
    <row r="17" s="100" customFormat="1" spans="1:4">
      <c r="A17" s="128">
        <v>2</v>
      </c>
      <c r="B17" s="129" t="s">
        <v>10</v>
      </c>
      <c r="C17" s="128">
        <v>722.041484</v>
      </c>
      <c r="D17" s="130">
        <v>1</v>
      </c>
    </row>
    <row r="18" s="100" customFormat="1" spans="1:4">
      <c r="A18" s="125" t="s">
        <v>18</v>
      </c>
      <c r="B18" s="126" t="s">
        <v>19</v>
      </c>
      <c r="C18" s="125">
        <v>2783.05</v>
      </c>
      <c r="D18" s="127">
        <v>1</v>
      </c>
    </row>
    <row r="19" s="100" customFormat="1" spans="1:4">
      <c r="A19" s="128">
        <v>1</v>
      </c>
      <c r="B19" s="129" t="s">
        <v>9</v>
      </c>
      <c r="C19" s="128">
        <v>2783.05</v>
      </c>
      <c r="D19" s="130">
        <v>1</v>
      </c>
    </row>
    <row r="20" s="100" customFormat="1" spans="1:4">
      <c r="A20" s="128">
        <v>2</v>
      </c>
      <c r="B20" s="129" t="s">
        <v>10</v>
      </c>
      <c r="C20" s="128"/>
      <c r="D20" s="130"/>
    </row>
    <row r="21" s="100" customFormat="1" spans="1:4">
      <c r="A21" s="125" t="s">
        <v>20</v>
      </c>
      <c r="B21" s="126" t="s">
        <v>21</v>
      </c>
      <c r="C21" s="125">
        <v>755.32</v>
      </c>
      <c r="D21" s="127">
        <v>3</v>
      </c>
    </row>
    <row r="22" s="100" customFormat="1" spans="1:4">
      <c r="A22" s="128">
        <v>1</v>
      </c>
      <c r="B22" s="129" t="s">
        <v>9</v>
      </c>
      <c r="C22" s="128">
        <v>350</v>
      </c>
      <c r="D22" s="130">
        <v>1</v>
      </c>
    </row>
    <row r="23" s="100" customFormat="1" spans="1:4">
      <c r="A23" s="128">
        <v>2</v>
      </c>
      <c r="B23" s="129" t="s">
        <v>10</v>
      </c>
      <c r="C23" s="128">
        <v>405.32</v>
      </c>
      <c r="D23" s="130">
        <v>2</v>
      </c>
    </row>
    <row r="24" s="100" customFormat="1" spans="1:4">
      <c r="A24" s="125" t="s">
        <v>22</v>
      </c>
      <c r="B24" s="126" t="s">
        <v>23</v>
      </c>
      <c r="C24" s="125">
        <v>462.890988</v>
      </c>
      <c r="D24" s="127">
        <v>2</v>
      </c>
    </row>
    <row r="25" s="100" customFormat="1" spans="1:4">
      <c r="A25" s="125" t="s">
        <v>24</v>
      </c>
      <c r="B25" s="126" t="s">
        <v>25</v>
      </c>
      <c r="C25" s="128"/>
      <c r="D25" s="130"/>
    </row>
    <row r="26" s="100" customFormat="1" spans="1:4">
      <c r="A26" s="125" t="s">
        <v>26</v>
      </c>
      <c r="B26" s="126" t="s">
        <v>27</v>
      </c>
      <c r="C26" s="125">
        <f>C27+C28</f>
        <v>6354.631367</v>
      </c>
      <c r="D26" s="127">
        <v>11</v>
      </c>
    </row>
    <row r="27" s="100" customFormat="1" spans="1:4">
      <c r="A27" s="128">
        <v>1</v>
      </c>
      <c r="B27" s="129" t="s">
        <v>9</v>
      </c>
      <c r="C27" s="128">
        <v>1954.631367</v>
      </c>
      <c r="D27" s="130">
        <v>3</v>
      </c>
    </row>
    <row r="28" s="100" customFormat="1" spans="1:4">
      <c r="A28" s="128">
        <v>2</v>
      </c>
      <c r="B28" s="129" t="s">
        <v>10</v>
      </c>
      <c r="C28" s="128">
        <v>4400</v>
      </c>
      <c r="D28" s="130">
        <v>8</v>
      </c>
    </row>
    <row r="29" s="100" customFormat="1" spans="1:4">
      <c r="A29" s="125" t="s">
        <v>28</v>
      </c>
      <c r="B29" s="126" t="s">
        <v>29</v>
      </c>
      <c r="C29" s="125">
        <f>C30+C31</f>
        <v>1671</v>
      </c>
      <c r="D29" s="127">
        <v>3</v>
      </c>
    </row>
    <row r="30" s="100" customFormat="1" spans="1:4">
      <c r="A30" s="128">
        <v>1</v>
      </c>
      <c r="B30" s="129" t="s">
        <v>9</v>
      </c>
      <c r="C30" s="128">
        <v>746</v>
      </c>
      <c r="D30" s="130">
        <v>2</v>
      </c>
    </row>
    <row r="31" s="100" customFormat="1" spans="1:4">
      <c r="A31" s="128">
        <v>1</v>
      </c>
      <c r="B31" s="129" t="s">
        <v>10</v>
      </c>
      <c r="C31" s="128">
        <v>925</v>
      </c>
      <c r="D31" s="130">
        <v>1</v>
      </c>
    </row>
    <row r="32" s="100" customFormat="1" spans="1:4">
      <c r="A32" s="125" t="s">
        <v>30</v>
      </c>
      <c r="B32" s="126" t="s">
        <v>31</v>
      </c>
      <c r="C32" s="128"/>
      <c r="D32" s="130"/>
    </row>
    <row r="33" s="100" customFormat="1" spans="1:4">
      <c r="A33" s="125" t="s">
        <v>32</v>
      </c>
      <c r="B33" s="126" t="s">
        <v>33</v>
      </c>
      <c r="C33" s="128"/>
      <c r="D33" s="130"/>
    </row>
    <row r="34" s="100" customFormat="1" spans="1:4">
      <c r="A34" s="125" t="s">
        <v>34</v>
      </c>
      <c r="B34" s="126" t="s">
        <v>35</v>
      </c>
      <c r="C34" s="125">
        <f>SUM(C35:C39)</f>
        <v>1273.58291</v>
      </c>
      <c r="D34" s="125">
        <f>SUM(D35:D39)</f>
        <v>5</v>
      </c>
    </row>
    <row r="35" s="100" customFormat="1" ht="12" spans="1:4">
      <c r="A35" s="128">
        <v>1</v>
      </c>
      <c r="B35" s="133" t="s">
        <v>36</v>
      </c>
      <c r="C35" s="68">
        <v>42.9</v>
      </c>
      <c r="D35" s="130">
        <v>1</v>
      </c>
    </row>
    <row r="36" s="100" customFormat="1" ht="12" spans="1:4">
      <c r="A36" s="128">
        <v>2</v>
      </c>
      <c r="B36" s="133" t="s">
        <v>37</v>
      </c>
      <c r="C36" s="68">
        <v>324</v>
      </c>
      <c r="D36" s="130">
        <v>1</v>
      </c>
    </row>
    <row r="37" s="100" customFormat="1" ht="12" spans="1:4">
      <c r="A37" s="128">
        <v>3</v>
      </c>
      <c r="B37" s="133" t="s">
        <v>38</v>
      </c>
      <c r="C37" s="68">
        <v>154.5761</v>
      </c>
      <c r="D37" s="130">
        <v>1</v>
      </c>
    </row>
    <row r="38" s="101" customFormat="1" spans="1:256">
      <c r="A38" s="128">
        <v>4</v>
      </c>
      <c r="B38" s="133" t="s">
        <v>39</v>
      </c>
      <c r="C38" s="68">
        <v>49</v>
      </c>
      <c r="D38" s="130">
        <v>1</v>
      </c>
      <c r="IH38" s="138"/>
      <c r="II38" s="138"/>
      <c r="IJ38" s="138"/>
      <c r="IK38" s="138"/>
      <c r="IL38" s="138"/>
      <c r="IM38" s="138"/>
      <c r="IN38" s="138"/>
      <c r="IO38" s="138"/>
      <c r="IP38" s="138"/>
      <c r="IQ38" s="138"/>
      <c r="IR38" s="138"/>
      <c r="IS38" s="138"/>
      <c r="IT38" s="138"/>
      <c r="IU38" s="138"/>
      <c r="IV38" s="138"/>
    </row>
    <row r="39" s="101" customFormat="1" spans="1:256">
      <c r="A39" s="128">
        <v>5</v>
      </c>
      <c r="B39" s="133" t="s">
        <v>40</v>
      </c>
      <c r="C39" s="68">
        <v>703.10681</v>
      </c>
      <c r="D39" s="130">
        <v>1</v>
      </c>
      <c r="IH39" s="138"/>
      <c r="II39" s="138"/>
      <c r="IJ39" s="138"/>
      <c r="IK39" s="138"/>
      <c r="IL39" s="138"/>
      <c r="IM39" s="138"/>
      <c r="IN39" s="138"/>
      <c r="IO39" s="138"/>
      <c r="IP39" s="138"/>
      <c r="IQ39" s="138"/>
      <c r="IR39" s="138"/>
      <c r="IS39" s="138"/>
      <c r="IT39" s="138"/>
      <c r="IU39" s="138"/>
      <c r="IV39" s="138"/>
    </row>
    <row r="40" s="102" customFormat="1" spans="1:256">
      <c r="A40" s="134" t="s">
        <v>41</v>
      </c>
      <c r="B40" s="134"/>
      <c r="C40" s="135"/>
      <c r="D40" s="134"/>
      <c r="IH40" s="107"/>
      <c r="II40" s="107"/>
      <c r="IJ40" s="107"/>
      <c r="IK40" s="107"/>
      <c r="IL40" s="107"/>
      <c r="IM40" s="107"/>
      <c r="IN40" s="107"/>
      <c r="IO40" s="107"/>
      <c r="IP40" s="107"/>
      <c r="IQ40" s="107"/>
      <c r="IR40" s="107"/>
      <c r="IS40" s="107"/>
      <c r="IT40" s="107"/>
      <c r="IU40" s="107"/>
      <c r="IV40" s="107"/>
    </row>
    <row r="41" s="102" customFormat="1" ht="61" customHeight="1" spans="1:256">
      <c r="A41" s="136" t="s">
        <v>42</v>
      </c>
      <c r="B41" s="136"/>
      <c r="C41" s="137"/>
      <c r="D41" s="136"/>
      <c r="IH41" s="107"/>
      <c r="II41" s="107"/>
      <c r="IJ41" s="107"/>
      <c r="IK41" s="107"/>
      <c r="IL41" s="107"/>
      <c r="IM41" s="107"/>
      <c r="IN41" s="107"/>
      <c r="IO41" s="107"/>
      <c r="IP41" s="107"/>
      <c r="IQ41" s="107"/>
      <c r="IR41" s="107"/>
      <c r="IS41" s="107"/>
      <c r="IT41" s="107"/>
      <c r="IU41" s="107"/>
      <c r="IV41" s="107"/>
    </row>
  </sheetData>
  <autoFilter ref="A4:IV41">
    <extLst/>
  </autoFilter>
  <mergeCells count="5">
    <mergeCell ref="A1:D1"/>
    <mergeCell ref="A2:D2"/>
    <mergeCell ref="A3:D3"/>
    <mergeCell ref="A40:D40"/>
    <mergeCell ref="A41:D4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17"/>
  <sheetViews>
    <sheetView workbookViewId="0">
      <selection activeCell="G14" sqref="G14"/>
    </sheetView>
  </sheetViews>
  <sheetFormatPr defaultColWidth="9" defaultRowHeight="14.25" outlineLevelCol="2"/>
  <cols>
    <col min="1" max="1" width="77.1" style="88" customWidth="1"/>
    <col min="2" max="2" width="11.2" style="88" customWidth="1"/>
    <col min="3" max="3" width="23.7" style="88" customWidth="1"/>
    <col min="4" max="16384" width="9" style="88"/>
  </cols>
  <sheetData>
    <row r="1" spans="1:3">
      <c r="A1" s="89" t="s">
        <v>43</v>
      </c>
      <c r="B1" s="89"/>
      <c r="C1" s="89"/>
    </row>
    <row r="2" ht="13.5" spans="1:3">
      <c r="A2" s="90" t="s">
        <v>44</v>
      </c>
      <c r="B2" s="91"/>
      <c r="C2" s="92"/>
    </row>
    <row r="3" s="87" customFormat="1" ht="17.25" spans="1:3">
      <c r="A3" s="93"/>
      <c r="B3" s="94"/>
      <c r="C3" s="95"/>
    </row>
    <row r="4" ht="26.1" customHeight="1" spans="1:3">
      <c r="A4" s="96" t="s">
        <v>45</v>
      </c>
      <c r="B4" s="96" t="s">
        <v>46</v>
      </c>
      <c r="C4" s="96" t="s">
        <v>47</v>
      </c>
    </row>
    <row r="5" ht="26.1" customHeight="1" spans="1:3">
      <c r="A5" s="97" t="s">
        <v>48</v>
      </c>
      <c r="B5" s="96" t="s">
        <v>49</v>
      </c>
      <c r="C5" s="96" t="s">
        <v>49</v>
      </c>
    </row>
    <row r="6" ht="26.1" customHeight="1" spans="1:3">
      <c r="A6" s="97" t="s">
        <v>50</v>
      </c>
      <c r="B6" s="96" t="s">
        <v>51</v>
      </c>
      <c r="C6" s="96">
        <v>10</v>
      </c>
    </row>
    <row r="7" ht="26.1" customHeight="1" spans="1:3">
      <c r="A7" s="97" t="s">
        <v>52</v>
      </c>
      <c r="B7" s="96" t="s">
        <v>51</v>
      </c>
      <c r="C7" s="96">
        <v>63</v>
      </c>
    </row>
    <row r="8" ht="26.1" customHeight="1" spans="1:3">
      <c r="A8" s="97" t="s">
        <v>53</v>
      </c>
      <c r="B8" s="96" t="s">
        <v>54</v>
      </c>
      <c r="C8" s="96">
        <v>20255</v>
      </c>
    </row>
    <row r="9" ht="26.1" customHeight="1" spans="1:3">
      <c r="A9" s="97" t="s">
        <v>55</v>
      </c>
      <c r="B9" s="96" t="s">
        <v>54</v>
      </c>
      <c r="C9" s="96">
        <v>17625</v>
      </c>
    </row>
    <row r="10" ht="26.1" customHeight="1" spans="1:3">
      <c r="A10" s="97" t="s">
        <v>56</v>
      </c>
      <c r="B10" s="96" t="s">
        <v>57</v>
      </c>
      <c r="C10" s="96">
        <v>78708</v>
      </c>
    </row>
    <row r="11" ht="26.1" customHeight="1" spans="1:3">
      <c r="A11" s="97" t="s">
        <v>58</v>
      </c>
      <c r="B11" s="96" t="s">
        <v>57</v>
      </c>
      <c r="C11" s="96">
        <v>70719</v>
      </c>
    </row>
    <row r="12" ht="26.1" customHeight="1" spans="1:3">
      <c r="A12" s="97" t="s">
        <v>59</v>
      </c>
      <c r="B12" s="96" t="s">
        <v>60</v>
      </c>
      <c r="C12" s="96">
        <v>14526.47</v>
      </c>
    </row>
    <row r="13" ht="26.1" customHeight="1" spans="1:3">
      <c r="A13" s="97" t="s">
        <v>61</v>
      </c>
      <c r="B13" s="96" t="s">
        <v>62</v>
      </c>
      <c r="C13" s="96">
        <v>272882</v>
      </c>
    </row>
    <row r="14" ht="26.1" customHeight="1" spans="1:3">
      <c r="A14" s="97" t="s">
        <v>63</v>
      </c>
      <c r="B14" s="96" t="s">
        <v>62</v>
      </c>
      <c r="C14" s="96">
        <v>24297</v>
      </c>
    </row>
    <row r="15" ht="26.1" customHeight="1" spans="1:3">
      <c r="A15" s="97" t="s">
        <v>64</v>
      </c>
      <c r="B15" s="96" t="s">
        <v>62</v>
      </c>
      <c r="C15" s="96">
        <v>233447</v>
      </c>
    </row>
    <row r="16" ht="26.1" customHeight="1" spans="1:3">
      <c r="A16" s="97" t="s">
        <v>65</v>
      </c>
      <c r="B16" s="96" t="s">
        <v>62</v>
      </c>
      <c r="C16" s="96">
        <v>60485</v>
      </c>
    </row>
    <row r="17" ht="26.1" customHeight="1" spans="1:3">
      <c r="A17" s="97" t="s">
        <v>66</v>
      </c>
      <c r="B17" s="96" t="s">
        <v>62</v>
      </c>
      <c r="C17" s="96">
        <v>24835.721966</v>
      </c>
    </row>
  </sheetData>
  <mergeCells count="2">
    <mergeCell ref="A1:C1"/>
    <mergeCell ref="A2:C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77"/>
  <sheetViews>
    <sheetView zoomScale="85" zoomScaleNormal="85" workbookViewId="0">
      <pane ySplit="6" topLeftCell="A55" activePane="bottomLeft" state="frozen"/>
      <selection/>
      <selection pane="bottomLeft" activeCell="I65" sqref="I65:I66"/>
    </sheetView>
  </sheetViews>
  <sheetFormatPr defaultColWidth="9" defaultRowHeight="12"/>
  <cols>
    <col min="1" max="5" width="20.25" style="62" customWidth="1"/>
    <col min="6" max="6" width="8.375" style="62" customWidth="1"/>
    <col min="7" max="7" width="88" style="63" customWidth="1"/>
    <col min="8" max="8" width="28.0833333333333" style="63" customWidth="1"/>
    <col min="9" max="9" width="15.875" style="62" customWidth="1"/>
    <col min="10" max="12" width="8.625" style="63" hidden="1" customWidth="1"/>
    <col min="13" max="16" width="8.625" style="62" customWidth="1"/>
    <col min="17" max="18" width="9.75" style="62" customWidth="1"/>
    <col min="19" max="19" width="57.375" style="63" customWidth="1"/>
    <col min="20" max="20" width="15.875" style="62" customWidth="1"/>
    <col min="21" max="21" width="15.5833333333333" style="62" customWidth="1"/>
    <col min="22" max="22" width="12.875" style="63" customWidth="1"/>
    <col min="23" max="16384" width="9" style="59"/>
  </cols>
  <sheetData>
    <row r="1" s="57" customFormat="1" ht="26.25" spans="1:22">
      <c r="A1" s="64" t="s">
        <v>67</v>
      </c>
      <c r="B1" s="64"/>
      <c r="C1" s="64"/>
      <c r="D1" s="64"/>
      <c r="E1" s="64"/>
      <c r="F1" s="64"/>
      <c r="G1" s="64"/>
      <c r="H1" s="64"/>
      <c r="I1" s="64"/>
      <c r="J1" s="64"/>
      <c r="K1" s="64"/>
      <c r="L1" s="64"/>
      <c r="M1" s="64"/>
      <c r="N1" s="64"/>
      <c r="O1" s="64"/>
      <c r="P1" s="64"/>
      <c r="Q1" s="64"/>
      <c r="R1" s="64"/>
      <c r="S1" s="64"/>
      <c r="T1" s="64"/>
      <c r="U1" s="64"/>
      <c r="V1" s="64"/>
    </row>
    <row r="2" s="58" customFormat="1" ht="26.25" spans="1:22">
      <c r="A2" s="64"/>
      <c r="B2" s="64"/>
      <c r="C2" s="64"/>
      <c r="D2" s="64"/>
      <c r="E2" s="64"/>
      <c r="F2" s="64"/>
      <c r="G2" s="64"/>
      <c r="H2" s="64"/>
      <c r="I2" s="64"/>
      <c r="J2" s="64"/>
      <c r="K2" s="64"/>
      <c r="L2" s="64"/>
      <c r="M2" s="64"/>
      <c r="N2" s="64"/>
      <c r="O2" s="64"/>
      <c r="P2" s="64"/>
      <c r="Q2" s="64"/>
      <c r="R2" s="64"/>
      <c r="S2" s="64"/>
      <c r="T2" s="64"/>
      <c r="U2" s="64"/>
      <c r="V2" s="64"/>
    </row>
    <row r="3" s="59" customFormat="1" spans="1:22">
      <c r="A3" s="65" t="s">
        <v>68</v>
      </c>
      <c r="B3" s="65"/>
      <c r="C3" s="65"/>
      <c r="D3" s="65"/>
      <c r="E3" s="65"/>
      <c r="F3" s="65"/>
      <c r="G3" s="66"/>
      <c r="H3" s="66"/>
      <c r="I3" s="65"/>
      <c r="J3" s="66"/>
      <c r="K3" s="66"/>
      <c r="L3" s="66"/>
      <c r="M3" s="65"/>
      <c r="N3" s="65"/>
      <c r="O3" s="65"/>
      <c r="P3" s="65"/>
      <c r="Q3" s="65"/>
      <c r="R3" s="65"/>
      <c r="S3" s="66"/>
      <c r="T3" s="65"/>
      <c r="U3" s="65"/>
      <c r="V3" s="66"/>
    </row>
    <row r="4" s="60" customFormat="1" ht="48" customHeight="1" spans="1:22">
      <c r="A4" s="65" t="s">
        <v>2</v>
      </c>
      <c r="B4" s="65" t="s">
        <v>69</v>
      </c>
      <c r="C4" s="65" t="s">
        <v>70</v>
      </c>
      <c r="D4" s="65" t="s">
        <v>71</v>
      </c>
      <c r="E4" s="65" t="s">
        <v>72</v>
      </c>
      <c r="F4" s="65" t="s">
        <v>73</v>
      </c>
      <c r="G4" s="65" t="s">
        <v>74</v>
      </c>
      <c r="H4" s="65" t="s">
        <v>75</v>
      </c>
      <c r="I4" s="65" t="s">
        <v>76</v>
      </c>
      <c r="J4" s="65"/>
      <c r="K4" s="65"/>
      <c r="L4" s="65"/>
      <c r="M4" s="65" t="s">
        <v>77</v>
      </c>
      <c r="N4" s="65"/>
      <c r="O4" s="65"/>
      <c r="P4" s="65"/>
      <c r="Q4" s="77" t="s">
        <v>78</v>
      </c>
      <c r="R4" s="78"/>
      <c r="S4" s="65" t="s">
        <v>79</v>
      </c>
      <c r="T4" s="65" t="s">
        <v>80</v>
      </c>
      <c r="U4" s="65" t="s">
        <v>81</v>
      </c>
      <c r="V4" s="65" t="s">
        <v>5</v>
      </c>
    </row>
    <row r="5" s="60" customFormat="1" ht="48" customHeight="1" spans="1:22">
      <c r="A5" s="65"/>
      <c r="B5" s="65"/>
      <c r="C5" s="65"/>
      <c r="D5" s="65"/>
      <c r="E5" s="65"/>
      <c r="F5" s="65"/>
      <c r="G5" s="65"/>
      <c r="H5" s="65"/>
      <c r="I5" s="65" t="s">
        <v>82</v>
      </c>
      <c r="J5" s="65" t="s">
        <v>83</v>
      </c>
      <c r="K5" s="65" t="s">
        <v>84</v>
      </c>
      <c r="L5" s="65" t="s">
        <v>85</v>
      </c>
      <c r="M5" s="65" t="s">
        <v>86</v>
      </c>
      <c r="N5" s="65"/>
      <c r="O5" s="65" t="s">
        <v>87</v>
      </c>
      <c r="P5" s="65"/>
      <c r="Q5" s="77" t="s">
        <v>88</v>
      </c>
      <c r="R5" s="78" t="s">
        <v>89</v>
      </c>
      <c r="S5" s="65"/>
      <c r="T5" s="65"/>
      <c r="U5" s="65"/>
      <c r="V5" s="65"/>
    </row>
    <row r="6" s="60" customFormat="1" ht="48" customHeight="1" spans="1:22">
      <c r="A6" s="65"/>
      <c r="B6" s="65"/>
      <c r="C6" s="65"/>
      <c r="D6" s="65"/>
      <c r="E6" s="65"/>
      <c r="F6" s="65"/>
      <c r="G6" s="65"/>
      <c r="H6" s="65"/>
      <c r="I6" s="65"/>
      <c r="J6" s="65"/>
      <c r="K6" s="65"/>
      <c r="L6" s="65"/>
      <c r="M6" s="65" t="s">
        <v>90</v>
      </c>
      <c r="N6" s="65" t="s">
        <v>91</v>
      </c>
      <c r="O6" s="65" t="s">
        <v>92</v>
      </c>
      <c r="P6" s="65" t="s">
        <v>93</v>
      </c>
      <c r="Q6" s="77"/>
      <c r="R6" s="78"/>
      <c r="S6" s="65"/>
      <c r="T6" s="65"/>
      <c r="U6" s="65"/>
      <c r="V6" s="65"/>
    </row>
    <row r="7" s="59" customFormat="1" spans="1:22">
      <c r="A7" s="65"/>
      <c r="B7" s="65" t="s">
        <v>6</v>
      </c>
      <c r="C7" s="65"/>
      <c r="D7" s="65"/>
      <c r="E7" s="65"/>
      <c r="F7" s="65"/>
      <c r="G7" s="67"/>
      <c r="H7" s="67"/>
      <c r="I7" s="74">
        <f>I8+I29+I31+I41+I43+I47+I52+I64+I72</f>
        <v>23783.913298</v>
      </c>
      <c r="J7" s="66"/>
      <c r="K7" s="66"/>
      <c r="L7" s="66"/>
      <c r="M7" s="65"/>
      <c r="N7" s="75"/>
      <c r="O7" s="65"/>
      <c r="P7" s="65"/>
      <c r="Q7" s="77"/>
      <c r="R7" s="78"/>
      <c r="S7" s="66"/>
      <c r="T7" s="68"/>
      <c r="U7" s="68"/>
      <c r="V7" s="67"/>
    </row>
    <row r="8" s="59" customFormat="1" spans="1:22">
      <c r="A8" s="65" t="s">
        <v>7</v>
      </c>
      <c r="B8" s="65" t="s">
        <v>8</v>
      </c>
      <c r="C8" s="68"/>
      <c r="D8" s="68"/>
      <c r="E8" s="68"/>
      <c r="F8" s="68"/>
      <c r="G8" s="67"/>
      <c r="H8" s="67"/>
      <c r="I8" s="65">
        <f>SUM(I9:I26)</f>
        <v>8038.471449</v>
      </c>
      <c r="J8" s="67"/>
      <c r="K8" s="67"/>
      <c r="L8" s="67"/>
      <c r="M8" s="68"/>
      <c r="N8" s="68"/>
      <c r="O8" s="68"/>
      <c r="P8" s="68"/>
      <c r="Q8" s="68"/>
      <c r="R8" s="68"/>
      <c r="S8" s="67"/>
      <c r="T8" s="68"/>
      <c r="U8" s="68"/>
      <c r="V8" s="67"/>
    </row>
    <row r="9" s="59" customFormat="1" ht="84" spans="1:22">
      <c r="A9" s="68">
        <v>1</v>
      </c>
      <c r="B9" s="68" t="s">
        <v>94</v>
      </c>
      <c r="C9" s="68" t="s">
        <v>95</v>
      </c>
      <c r="D9" s="68" t="s">
        <v>96</v>
      </c>
      <c r="E9" s="68" t="s">
        <v>9</v>
      </c>
      <c r="F9" s="68" t="s">
        <v>97</v>
      </c>
      <c r="G9" s="67" t="s">
        <v>98</v>
      </c>
      <c r="H9" s="67"/>
      <c r="I9" s="68">
        <v>647</v>
      </c>
      <c r="J9" s="67"/>
      <c r="K9" s="67"/>
      <c r="L9" s="67"/>
      <c r="M9" s="68">
        <v>8</v>
      </c>
      <c r="N9" s="68">
        <v>647</v>
      </c>
      <c r="O9" s="68">
        <v>164</v>
      </c>
      <c r="P9" s="68">
        <v>489</v>
      </c>
      <c r="Q9" s="79" t="s">
        <v>99</v>
      </c>
      <c r="R9" s="79" t="s">
        <v>100</v>
      </c>
      <c r="S9" s="67" t="s">
        <v>101</v>
      </c>
      <c r="T9" s="68" t="s">
        <v>102</v>
      </c>
      <c r="U9" s="68" t="s">
        <v>103</v>
      </c>
      <c r="V9" s="67"/>
    </row>
    <row r="10" s="59" customFormat="1" ht="96" spans="1:22">
      <c r="A10" s="68">
        <v>2</v>
      </c>
      <c r="B10" s="68" t="s">
        <v>104</v>
      </c>
      <c r="C10" s="68" t="s">
        <v>105</v>
      </c>
      <c r="D10" s="68" t="s">
        <v>96</v>
      </c>
      <c r="E10" s="68" t="s">
        <v>9</v>
      </c>
      <c r="F10" s="68" t="s">
        <v>106</v>
      </c>
      <c r="G10" s="67" t="s">
        <v>107</v>
      </c>
      <c r="H10" s="67"/>
      <c r="I10" s="68">
        <v>500</v>
      </c>
      <c r="J10" s="67"/>
      <c r="K10" s="67"/>
      <c r="L10" s="67"/>
      <c r="M10" s="69">
        <v>2</v>
      </c>
      <c r="N10" s="69">
        <v>520</v>
      </c>
      <c r="O10" s="69">
        <v>0</v>
      </c>
      <c r="P10" s="69">
        <v>0</v>
      </c>
      <c r="Q10" s="80">
        <v>45809</v>
      </c>
      <c r="R10" s="80">
        <v>45992</v>
      </c>
      <c r="S10" s="67" t="s">
        <v>108</v>
      </c>
      <c r="T10" s="68" t="s">
        <v>103</v>
      </c>
      <c r="U10" s="68" t="s">
        <v>103</v>
      </c>
      <c r="V10" s="67"/>
    </row>
    <row r="11" s="59" customFormat="1" ht="72" spans="1:22">
      <c r="A11" s="68">
        <v>3</v>
      </c>
      <c r="B11" s="68" t="s">
        <v>109</v>
      </c>
      <c r="C11" s="68" t="s">
        <v>105</v>
      </c>
      <c r="D11" s="68" t="s">
        <v>96</v>
      </c>
      <c r="E11" s="68" t="s">
        <v>9</v>
      </c>
      <c r="F11" s="68" t="s">
        <v>110</v>
      </c>
      <c r="G11" s="67" t="s">
        <v>111</v>
      </c>
      <c r="H11" s="67"/>
      <c r="I11" s="68">
        <v>96.8</v>
      </c>
      <c r="J11" s="67"/>
      <c r="K11" s="67"/>
      <c r="L11" s="67"/>
      <c r="M11" s="69"/>
      <c r="N11" s="69"/>
      <c r="O11" s="69"/>
      <c r="P11" s="69"/>
      <c r="Q11" s="80">
        <v>45689</v>
      </c>
      <c r="R11" s="80">
        <v>45962</v>
      </c>
      <c r="S11" s="67" t="s">
        <v>112</v>
      </c>
      <c r="T11" s="68" t="s">
        <v>103</v>
      </c>
      <c r="U11" s="68" t="s">
        <v>103</v>
      </c>
      <c r="V11" s="67"/>
    </row>
    <row r="12" s="59" customFormat="1" ht="84" spans="1:22">
      <c r="A12" s="68">
        <v>4</v>
      </c>
      <c r="B12" s="68" t="s">
        <v>113</v>
      </c>
      <c r="C12" s="68" t="s">
        <v>95</v>
      </c>
      <c r="D12" s="68" t="s">
        <v>96</v>
      </c>
      <c r="E12" s="68" t="s">
        <v>9</v>
      </c>
      <c r="F12" s="68" t="s">
        <v>110</v>
      </c>
      <c r="G12" s="67" t="s">
        <v>114</v>
      </c>
      <c r="H12" s="67"/>
      <c r="I12" s="68">
        <v>480.001703</v>
      </c>
      <c r="J12" s="67"/>
      <c r="K12" s="67"/>
      <c r="L12" s="67"/>
      <c r="M12" s="69">
        <v>0</v>
      </c>
      <c r="N12" s="69">
        <v>0</v>
      </c>
      <c r="O12" s="69">
        <v>0</v>
      </c>
      <c r="P12" s="69">
        <v>0</v>
      </c>
      <c r="Q12" s="80">
        <v>45809</v>
      </c>
      <c r="R12" s="80">
        <v>45992</v>
      </c>
      <c r="S12" s="81" t="s">
        <v>115</v>
      </c>
      <c r="T12" s="68" t="s">
        <v>103</v>
      </c>
      <c r="U12" s="68" t="s">
        <v>103</v>
      </c>
      <c r="V12" s="67"/>
    </row>
    <row r="13" s="59" customFormat="1" ht="60" spans="1:22">
      <c r="A13" s="68">
        <v>5</v>
      </c>
      <c r="B13" s="68" t="s">
        <v>116</v>
      </c>
      <c r="C13" s="68" t="s">
        <v>95</v>
      </c>
      <c r="D13" s="68" t="s">
        <v>96</v>
      </c>
      <c r="E13" s="68" t="s">
        <v>9</v>
      </c>
      <c r="F13" s="68" t="s">
        <v>110</v>
      </c>
      <c r="G13" s="67" t="s">
        <v>117</v>
      </c>
      <c r="H13" s="67"/>
      <c r="I13" s="68">
        <v>587.39</v>
      </c>
      <c r="J13" s="67"/>
      <c r="K13" s="67"/>
      <c r="L13" s="67"/>
      <c r="M13" s="69">
        <v>0</v>
      </c>
      <c r="N13" s="69">
        <v>0</v>
      </c>
      <c r="O13" s="69">
        <v>0</v>
      </c>
      <c r="P13" s="69">
        <v>0</v>
      </c>
      <c r="Q13" s="80">
        <v>45809</v>
      </c>
      <c r="R13" s="80">
        <v>45992</v>
      </c>
      <c r="S13" s="67" t="s">
        <v>118</v>
      </c>
      <c r="T13" s="68" t="s">
        <v>103</v>
      </c>
      <c r="U13" s="68" t="s">
        <v>103</v>
      </c>
      <c r="V13" s="67" t="s">
        <v>119</v>
      </c>
    </row>
    <row r="14" s="59" customFormat="1" ht="84" spans="1:22">
      <c r="A14" s="68">
        <v>6</v>
      </c>
      <c r="B14" s="68" t="s">
        <v>120</v>
      </c>
      <c r="C14" s="68" t="s">
        <v>121</v>
      </c>
      <c r="D14" s="69" t="s">
        <v>96</v>
      </c>
      <c r="E14" s="69" t="s">
        <v>9</v>
      </c>
      <c r="F14" s="68" t="s">
        <v>110</v>
      </c>
      <c r="G14" s="67" t="s">
        <v>122</v>
      </c>
      <c r="H14" s="67" t="s">
        <v>123</v>
      </c>
      <c r="I14" s="68">
        <v>50</v>
      </c>
      <c r="J14" s="76"/>
      <c r="K14" s="76"/>
      <c r="L14" s="76"/>
      <c r="M14" s="69">
        <v>34</v>
      </c>
      <c r="N14" s="69">
        <v>48.81</v>
      </c>
      <c r="O14" s="69">
        <v>104</v>
      </c>
      <c r="P14" s="69">
        <v>442</v>
      </c>
      <c r="Q14" s="80">
        <v>45839</v>
      </c>
      <c r="R14" s="80">
        <v>45992</v>
      </c>
      <c r="S14" s="68" t="s">
        <v>124</v>
      </c>
      <c r="T14" s="68" t="s">
        <v>103</v>
      </c>
      <c r="U14" s="68" t="s">
        <v>103</v>
      </c>
      <c r="V14" s="82"/>
    </row>
    <row r="15" s="59" customFormat="1" ht="96" spans="1:22">
      <c r="A15" s="68">
        <v>7</v>
      </c>
      <c r="B15" s="68" t="s">
        <v>125</v>
      </c>
      <c r="C15" s="68" t="s">
        <v>105</v>
      </c>
      <c r="D15" s="68" t="s">
        <v>96</v>
      </c>
      <c r="E15" s="68" t="s">
        <v>9</v>
      </c>
      <c r="F15" s="68" t="s">
        <v>126</v>
      </c>
      <c r="G15" s="67" t="s">
        <v>127</v>
      </c>
      <c r="H15" s="67"/>
      <c r="I15" s="68">
        <v>50</v>
      </c>
      <c r="J15" s="67"/>
      <c r="K15" s="67"/>
      <c r="L15" s="67"/>
      <c r="M15" s="68">
        <v>1</v>
      </c>
      <c r="N15" s="68">
        <v>50</v>
      </c>
      <c r="O15" s="68">
        <v>193</v>
      </c>
      <c r="P15" s="68">
        <v>53</v>
      </c>
      <c r="Q15" s="83">
        <v>45717</v>
      </c>
      <c r="R15" s="83">
        <v>45992</v>
      </c>
      <c r="S15" s="67" t="s">
        <v>128</v>
      </c>
      <c r="T15" s="68" t="s">
        <v>129</v>
      </c>
      <c r="U15" s="68" t="s">
        <v>103</v>
      </c>
      <c r="V15" s="67"/>
    </row>
    <row r="16" s="59" customFormat="1" ht="36" spans="1:22">
      <c r="A16" s="68">
        <v>8</v>
      </c>
      <c r="B16" s="68" t="s">
        <v>130</v>
      </c>
      <c r="C16" s="68" t="s">
        <v>105</v>
      </c>
      <c r="D16" s="68" t="s">
        <v>96</v>
      </c>
      <c r="E16" s="68" t="s">
        <v>9</v>
      </c>
      <c r="F16" s="68" t="s">
        <v>131</v>
      </c>
      <c r="G16" s="67" t="s">
        <v>132</v>
      </c>
      <c r="H16" s="67"/>
      <c r="I16" s="68">
        <v>48</v>
      </c>
      <c r="J16" s="67"/>
      <c r="K16" s="67"/>
      <c r="L16" s="67"/>
      <c r="M16" s="68"/>
      <c r="N16" s="68"/>
      <c r="O16" s="68">
        <v>112</v>
      </c>
      <c r="P16" s="68">
        <v>112</v>
      </c>
      <c r="Q16" s="83">
        <v>45658</v>
      </c>
      <c r="R16" s="83">
        <v>45992</v>
      </c>
      <c r="S16" s="67" t="s">
        <v>133</v>
      </c>
      <c r="T16" s="68" t="s">
        <v>134</v>
      </c>
      <c r="U16" s="68" t="s">
        <v>103</v>
      </c>
      <c r="V16" s="67"/>
    </row>
    <row r="17" s="59" customFormat="1" ht="36" spans="1:22">
      <c r="A17" s="68">
        <v>9</v>
      </c>
      <c r="B17" s="68" t="s">
        <v>135</v>
      </c>
      <c r="C17" s="68" t="s">
        <v>105</v>
      </c>
      <c r="D17" s="68" t="s">
        <v>96</v>
      </c>
      <c r="E17" s="68" t="s">
        <v>9</v>
      </c>
      <c r="F17" s="68" t="s">
        <v>110</v>
      </c>
      <c r="G17" s="67" t="s">
        <v>136</v>
      </c>
      <c r="H17" s="67"/>
      <c r="I17" s="68">
        <v>20</v>
      </c>
      <c r="J17" s="67"/>
      <c r="K17" s="67"/>
      <c r="L17" s="67"/>
      <c r="M17" s="68"/>
      <c r="N17" s="68"/>
      <c r="O17" s="68"/>
      <c r="P17" s="68"/>
      <c r="Q17" s="83">
        <v>45658</v>
      </c>
      <c r="R17" s="83">
        <v>45992</v>
      </c>
      <c r="S17" s="67" t="s">
        <v>137</v>
      </c>
      <c r="T17" s="68" t="s">
        <v>138</v>
      </c>
      <c r="U17" s="68" t="s">
        <v>138</v>
      </c>
      <c r="V17" s="67"/>
    </row>
    <row r="18" s="59" customFormat="1" ht="48" spans="1:22">
      <c r="A18" s="68">
        <v>10</v>
      </c>
      <c r="B18" s="68" t="s">
        <v>139</v>
      </c>
      <c r="C18" s="68" t="s">
        <v>105</v>
      </c>
      <c r="D18" s="69" t="s">
        <v>96</v>
      </c>
      <c r="E18" s="69" t="s">
        <v>9</v>
      </c>
      <c r="F18" s="68" t="s">
        <v>140</v>
      </c>
      <c r="G18" s="67" t="s">
        <v>141</v>
      </c>
      <c r="H18" s="67"/>
      <c r="I18" s="68">
        <v>3018.003566</v>
      </c>
      <c r="J18" s="67"/>
      <c r="K18" s="67"/>
      <c r="L18" s="67"/>
      <c r="M18" s="68">
        <v>1</v>
      </c>
      <c r="N18" s="68">
        <v>3018.003566</v>
      </c>
      <c r="O18" s="68">
        <v>0</v>
      </c>
      <c r="P18" s="68">
        <v>0</v>
      </c>
      <c r="Q18" s="79" t="s">
        <v>142</v>
      </c>
      <c r="R18" s="79" t="s">
        <v>100</v>
      </c>
      <c r="S18" s="67" t="s">
        <v>143</v>
      </c>
      <c r="T18" s="68" t="s">
        <v>103</v>
      </c>
      <c r="U18" s="68" t="s">
        <v>103</v>
      </c>
      <c r="V18" s="67"/>
    </row>
    <row r="19" s="59" customFormat="1" ht="48" spans="1:22">
      <c r="A19" s="68">
        <v>11</v>
      </c>
      <c r="B19" s="68" t="s">
        <v>144</v>
      </c>
      <c r="C19" s="68" t="s">
        <v>121</v>
      </c>
      <c r="D19" s="69" t="s">
        <v>96</v>
      </c>
      <c r="E19" s="69" t="s">
        <v>9</v>
      </c>
      <c r="F19" s="68" t="s">
        <v>110</v>
      </c>
      <c r="G19" s="67" t="s">
        <v>145</v>
      </c>
      <c r="H19" s="67"/>
      <c r="I19" s="68">
        <v>66</v>
      </c>
      <c r="J19" s="67"/>
      <c r="K19" s="67"/>
      <c r="L19" s="67"/>
      <c r="M19" s="68">
        <v>0</v>
      </c>
      <c r="N19" s="68">
        <v>0</v>
      </c>
      <c r="O19" s="68">
        <v>0</v>
      </c>
      <c r="P19" s="68">
        <v>0</v>
      </c>
      <c r="Q19" s="80">
        <v>45931</v>
      </c>
      <c r="R19" s="80">
        <v>45962</v>
      </c>
      <c r="S19" s="67" t="s">
        <v>146</v>
      </c>
      <c r="T19" s="68" t="s">
        <v>103</v>
      </c>
      <c r="U19" s="68" t="s">
        <v>103</v>
      </c>
      <c r="V19" s="67"/>
    </row>
    <row r="20" s="59" customFormat="1" ht="48" spans="1:22">
      <c r="A20" s="68">
        <v>12</v>
      </c>
      <c r="B20" s="68" t="s">
        <v>147</v>
      </c>
      <c r="C20" s="68" t="s">
        <v>95</v>
      </c>
      <c r="D20" s="68" t="s">
        <v>96</v>
      </c>
      <c r="E20" s="68" t="s">
        <v>9</v>
      </c>
      <c r="F20" s="68" t="s">
        <v>97</v>
      </c>
      <c r="G20" s="67" t="s">
        <v>148</v>
      </c>
      <c r="H20" s="67"/>
      <c r="I20" s="68">
        <v>180</v>
      </c>
      <c r="J20" s="67"/>
      <c r="K20" s="67"/>
      <c r="L20" s="67"/>
      <c r="M20" s="68">
        <v>1</v>
      </c>
      <c r="N20" s="68">
        <v>180</v>
      </c>
      <c r="O20" s="68">
        <v>20</v>
      </c>
      <c r="P20" s="68">
        <v>80</v>
      </c>
      <c r="Q20" s="83">
        <v>45858</v>
      </c>
      <c r="R20" s="83">
        <v>45981</v>
      </c>
      <c r="S20" s="84" t="s">
        <v>149</v>
      </c>
      <c r="T20" s="68" t="s">
        <v>102</v>
      </c>
      <c r="U20" s="68" t="s">
        <v>103</v>
      </c>
      <c r="V20" s="67"/>
    </row>
    <row r="21" s="59" customFormat="1" ht="96" spans="1:22">
      <c r="A21" s="68">
        <v>13</v>
      </c>
      <c r="B21" s="68" t="s">
        <v>150</v>
      </c>
      <c r="C21" s="68" t="s">
        <v>95</v>
      </c>
      <c r="D21" s="68" t="s">
        <v>96</v>
      </c>
      <c r="E21" s="68" t="s">
        <v>9</v>
      </c>
      <c r="F21" s="68" t="s">
        <v>131</v>
      </c>
      <c r="G21" s="67" t="s">
        <v>151</v>
      </c>
      <c r="H21" s="67"/>
      <c r="I21" s="68">
        <v>124.89</v>
      </c>
      <c r="J21" s="67"/>
      <c r="K21" s="67"/>
      <c r="L21" s="67"/>
      <c r="M21" s="68"/>
      <c r="N21" s="68"/>
      <c r="O21" s="68">
        <v>168</v>
      </c>
      <c r="P21" s="68">
        <v>544</v>
      </c>
      <c r="Q21" s="83">
        <v>45717</v>
      </c>
      <c r="R21" s="83">
        <v>45992</v>
      </c>
      <c r="S21" s="67" t="s">
        <v>152</v>
      </c>
      <c r="T21" s="68" t="s">
        <v>134</v>
      </c>
      <c r="U21" s="68" t="s">
        <v>103</v>
      </c>
      <c r="V21" s="67"/>
    </row>
    <row r="22" s="59" customFormat="1" ht="84" spans="1:22">
      <c r="A22" s="68">
        <v>14</v>
      </c>
      <c r="B22" s="68" t="s">
        <v>153</v>
      </c>
      <c r="C22" s="68" t="s">
        <v>95</v>
      </c>
      <c r="D22" s="68" t="s">
        <v>96</v>
      </c>
      <c r="E22" s="68" t="s">
        <v>9</v>
      </c>
      <c r="F22" s="68" t="s">
        <v>154</v>
      </c>
      <c r="G22" s="67" t="s">
        <v>155</v>
      </c>
      <c r="H22" s="67"/>
      <c r="I22" s="68">
        <v>200</v>
      </c>
      <c r="J22" s="67"/>
      <c r="K22" s="67"/>
      <c r="L22" s="67"/>
      <c r="M22" s="68">
        <v>1</v>
      </c>
      <c r="N22" s="68"/>
      <c r="O22" s="68">
        <v>45</v>
      </c>
      <c r="P22" s="68">
        <v>121</v>
      </c>
      <c r="Q22" s="83">
        <v>45717</v>
      </c>
      <c r="R22" s="83">
        <v>45992</v>
      </c>
      <c r="S22" s="67" t="s">
        <v>156</v>
      </c>
      <c r="T22" s="68" t="s">
        <v>157</v>
      </c>
      <c r="U22" s="68" t="s">
        <v>103</v>
      </c>
      <c r="V22" s="67"/>
    </row>
    <row r="23" s="59" customFormat="1" ht="60" spans="1:22">
      <c r="A23" s="68">
        <v>15</v>
      </c>
      <c r="B23" s="70" t="s">
        <v>158</v>
      </c>
      <c r="C23" s="68" t="s">
        <v>121</v>
      </c>
      <c r="D23" s="68" t="s">
        <v>96</v>
      </c>
      <c r="E23" s="68" t="s">
        <v>9</v>
      </c>
      <c r="F23" s="68" t="s">
        <v>159</v>
      </c>
      <c r="G23" s="67" t="s">
        <v>160</v>
      </c>
      <c r="H23" s="67"/>
      <c r="I23" s="68">
        <v>521.578119</v>
      </c>
      <c r="J23" s="67"/>
      <c r="K23" s="67"/>
      <c r="L23" s="67"/>
      <c r="M23" s="68">
        <v>2</v>
      </c>
      <c r="N23" s="68">
        <v>550</v>
      </c>
      <c r="O23" s="68">
        <v>50</v>
      </c>
      <c r="P23" s="68">
        <v>176</v>
      </c>
      <c r="Q23" s="83">
        <v>45901</v>
      </c>
      <c r="R23" s="83">
        <v>45962</v>
      </c>
      <c r="S23" s="67" t="s">
        <v>161</v>
      </c>
      <c r="T23" s="68" t="s">
        <v>162</v>
      </c>
      <c r="U23" s="68" t="s">
        <v>103</v>
      </c>
      <c r="V23" s="67"/>
    </row>
    <row r="24" s="61" customFormat="1" ht="150" spans="1:22">
      <c r="A24" s="68">
        <v>16</v>
      </c>
      <c r="B24" s="68" t="s">
        <v>163</v>
      </c>
      <c r="C24" s="68" t="s">
        <v>105</v>
      </c>
      <c r="D24" s="68" t="s">
        <v>96</v>
      </c>
      <c r="E24" s="68" t="s">
        <v>9</v>
      </c>
      <c r="F24" s="68" t="s">
        <v>131</v>
      </c>
      <c r="G24" s="67" t="s">
        <v>164</v>
      </c>
      <c r="H24" s="67"/>
      <c r="I24" s="68">
        <v>30</v>
      </c>
      <c r="J24" s="67"/>
      <c r="K24" s="67"/>
      <c r="L24" s="67"/>
      <c r="M24" s="68"/>
      <c r="N24" s="68"/>
      <c r="O24" s="68">
        <v>120</v>
      </c>
      <c r="P24" s="68">
        <v>427</v>
      </c>
      <c r="Q24" s="83">
        <v>45870</v>
      </c>
      <c r="R24" s="83">
        <v>45931</v>
      </c>
      <c r="S24" s="67" t="s">
        <v>165</v>
      </c>
      <c r="T24" s="68" t="s">
        <v>134</v>
      </c>
      <c r="U24" s="68" t="s">
        <v>166</v>
      </c>
      <c r="V24" s="67"/>
    </row>
    <row r="25" s="59" customFormat="1" ht="108" spans="1:22">
      <c r="A25" s="68">
        <v>17</v>
      </c>
      <c r="B25" s="68" t="s">
        <v>167</v>
      </c>
      <c r="C25" s="68" t="s">
        <v>95</v>
      </c>
      <c r="D25" s="68" t="s">
        <v>96</v>
      </c>
      <c r="E25" s="68" t="s">
        <v>9</v>
      </c>
      <c r="F25" s="68" t="s">
        <v>168</v>
      </c>
      <c r="G25" s="67" t="s">
        <v>169</v>
      </c>
      <c r="H25" s="67"/>
      <c r="I25" s="68">
        <v>523.937845</v>
      </c>
      <c r="J25" s="67"/>
      <c r="K25" s="67"/>
      <c r="L25" s="67"/>
      <c r="M25" s="68"/>
      <c r="N25" s="68"/>
      <c r="O25" s="68">
        <v>1</v>
      </c>
      <c r="P25" s="68">
        <v>6</v>
      </c>
      <c r="Q25" s="83">
        <v>45778</v>
      </c>
      <c r="R25" s="83">
        <v>45992</v>
      </c>
      <c r="S25" s="67" t="s">
        <v>170</v>
      </c>
      <c r="T25" s="68" t="s">
        <v>138</v>
      </c>
      <c r="U25" s="68" t="s">
        <v>138</v>
      </c>
      <c r="V25" s="67"/>
    </row>
    <row r="26" s="59" customFormat="1" ht="72" spans="1:22">
      <c r="A26" s="68">
        <v>18</v>
      </c>
      <c r="B26" s="68" t="s">
        <v>171</v>
      </c>
      <c r="C26" s="68" t="s">
        <v>95</v>
      </c>
      <c r="D26" s="68" t="s">
        <v>96</v>
      </c>
      <c r="E26" s="68" t="s">
        <v>9</v>
      </c>
      <c r="F26" s="68" t="s">
        <v>110</v>
      </c>
      <c r="G26" s="67" t="s">
        <v>172</v>
      </c>
      <c r="H26" s="67"/>
      <c r="I26" s="68">
        <v>894.870216</v>
      </c>
      <c r="J26" s="67"/>
      <c r="K26" s="67"/>
      <c r="L26" s="67"/>
      <c r="M26" s="68"/>
      <c r="N26" s="68"/>
      <c r="O26" s="68">
        <v>3</v>
      </c>
      <c r="P26" s="68">
        <v>12</v>
      </c>
      <c r="Q26" s="83">
        <v>45778</v>
      </c>
      <c r="R26" s="83">
        <v>45992</v>
      </c>
      <c r="S26" s="67" t="s">
        <v>173</v>
      </c>
      <c r="T26" s="68" t="s">
        <v>138</v>
      </c>
      <c r="U26" s="68" t="s">
        <v>138</v>
      </c>
      <c r="V26" s="67"/>
    </row>
    <row r="27" s="59" customFormat="1" spans="1:22">
      <c r="A27" s="65" t="s">
        <v>11</v>
      </c>
      <c r="B27" s="65" t="s">
        <v>12</v>
      </c>
      <c r="C27" s="68"/>
      <c r="D27" s="68"/>
      <c r="E27" s="68"/>
      <c r="F27" s="68"/>
      <c r="G27" s="67"/>
      <c r="H27" s="67"/>
      <c r="I27" s="68"/>
      <c r="J27" s="67"/>
      <c r="K27" s="67"/>
      <c r="L27" s="67"/>
      <c r="M27" s="68"/>
      <c r="N27" s="68"/>
      <c r="O27" s="68"/>
      <c r="P27" s="68"/>
      <c r="Q27" s="83"/>
      <c r="R27" s="83"/>
      <c r="S27" s="67"/>
      <c r="T27" s="68"/>
      <c r="U27" s="68"/>
      <c r="V27" s="67"/>
    </row>
    <row r="28" s="59" customFormat="1" spans="1:22">
      <c r="A28" s="68"/>
      <c r="B28" s="68" t="s">
        <v>174</v>
      </c>
      <c r="C28" s="68"/>
      <c r="D28" s="68"/>
      <c r="E28" s="68"/>
      <c r="F28" s="68"/>
      <c r="G28" s="67"/>
      <c r="H28" s="67"/>
      <c r="I28" s="68"/>
      <c r="J28" s="67"/>
      <c r="K28" s="67"/>
      <c r="L28" s="67"/>
      <c r="M28" s="68"/>
      <c r="N28" s="68"/>
      <c r="O28" s="68"/>
      <c r="P28" s="68"/>
      <c r="Q28" s="68"/>
      <c r="R28" s="68"/>
      <c r="S28" s="67"/>
      <c r="T28" s="68"/>
      <c r="U28" s="68"/>
      <c r="V28" s="67"/>
    </row>
    <row r="29" s="59" customFormat="1" spans="1:22">
      <c r="A29" s="65" t="s">
        <v>13</v>
      </c>
      <c r="B29" s="65" t="s">
        <v>14</v>
      </c>
      <c r="C29" s="65"/>
      <c r="D29" s="65"/>
      <c r="E29" s="65"/>
      <c r="F29" s="65"/>
      <c r="G29" s="67"/>
      <c r="H29" s="67"/>
      <c r="I29" s="65">
        <f>SUM(I30)</f>
        <v>89.4251</v>
      </c>
      <c r="J29" s="67"/>
      <c r="K29" s="67"/>
      <c r="L29" s="67"/>
      <c r="M29" s="68"/>
      <c r="N29" s="68"/>
      <c r="O29" s="68"/>
      <c r="P29" s="68"/>
      <c r="Q29" s="68"/>
      <c r="R29" s="85"/>
      <c r="S29" s="84"/>
      <c r="T29" s="68"/>
      <c r="U29" s="68"/>
      <c r="V29" s="67"/>
    </row>
    <row r="30" s="59" customFormat="1" ht="132" spans="1:22">
      <c r="A30" s="68">
        <v>1</v>
      </c>
      <c r="B30" s="68" t="s">
        <v>175</v>
      </c>
      <c r="C30" s="68" t="s">
        <v>105</v>
      </c>
      <c r="D30" s="68" t="s">
        <v>96</v>
      </c>
      <c r="E30" s="68" t="s">
        <v>9</v>
      </c>
      <c r="F30" s="68" t="s">
        <v>176</v>
      </c>
      <c r="G30" s="67" t="s">
        <v>177</v>
      </c>
      <c r="H30" s="67"/>
      <c r="I30" s="68">
        <v>89.4251</v>
      </c>
      <c r="J30" s="67"/>
      <c r="K30" s="67"/>
      <c r="L30" s="67"/>
      <c r="M30" s="68"/>
      <c r="N30" s="68"/>
      <c r="O30" s="68">
        <v>20</v>
      </c>
      <c r="P30" s="68">
        <v>250</v>
      </c>
      <c r="Q30" s="83">
        <v>45809</v>
      </c>
      <c r="R30" s="83">
        <v>45992</v>
      </c>
      <c r="S30" s="67" t="s">
        <v>178</v>
      </c>
      <c r="T30" s="68" t="s">
        <v>179</v>
      </c>
      <c r="U30" s="68" t="s">
        <v>180</v>
      </c>
      <c r="V30" s="86"/>
    </row>
    <row r="31" s="59" customFormat="1" spans="1:22">
      <c r="A31" s="65" t="s">
        <v>15</v>
      </c>
      <c r="B31" s="65" t="s">
        <v>16</v>
      </c>
      <c r="C31" s="68"/>
      <c r="D31" s="68"/>
      <c r="E31" s="68"/>
      <c r="F31" s="68"/>
      <c r="G31" s="67"/>
      <c r="H31" s="67"/>
      <c r="I31" s="65">
        <f>SUM(I32:I40)</f>
        <v>2355.541484</v>
      </c>
      <c r="J31" s="67"/>
      <c r="K31" s="67"/>
      <c r="L31" s="67"/>
      <c r="M31" s="68"/>
      <c r="N31" s="68"/>
      <c r="O31" s="68"/>
      <c r="P31" s="68"/>
      <c r="Q31" s="68"/>
      <c r="R31" s="68"/>
      <c r="S31" s="67"/>
      <c r="T31" s="68"/>
      <c r="U31" s="68"/>
      <c r="V31" s="67"/>
    </row>
    <row r="32" s="59" customFormat="1" ht="156" spans="1:22">
      <c r="A32" s="68">
        <v>1</v>
      </c>
      <c r="B32" s="68" t="s">
        <v>181</v>
      </c>
      <c r="C32" s="68" t="s">
        <v>105</v>
      </c>
      <c r="D32" s="68" t="s">
        <v>96</v>
      </c>
      <c r="E32" s="68" t="s">
        <v>9</v>
      </c>
      <c r="F32" s="68" t="s">
        <v>110</v>
      </c>
      <c r="G32" s="67" t="s">
        <v>182</v>
      </c>
      <c r="H32" s="67" t="s">
        <v>183</v>
      </c>
      <c r="I32" s="68">
        <v>205</v>
      </c>
      <c r="J32" s="67"/>
      <c r="K32" s="67"/>
      <c r="L32" s="67"/>
      <c r="M32" s="68"/>
      <c r="N32" s="68"/>
      <c r="O32" s="68"/>
      <c r="P32" s="68"/>
      <c r="Q32" s="83">
        <v>45717</v>
      </c>
      <c r="R32" s="83">
        <v>45992</v>
      </c>
      <c r="S32" s="67" t="s">
        <v>184</v>
      </c>
      <c r="T32" s="68" t="s">
        <v>185</v>
      </c>
      <c r="U32" s="68" t="s">
        <v>185</v>
      </c>
      <c r="V32" s="67"/>
    </row>
    <row r="33" s="59" customFormat="1" ht="312" spans="1:22">
      <c r="A33" s="68">
        <v>2</v>
      </c>
      <c r="B33" s="68" t="s">
        <v>186</v>
      </c>
      <c r="C33" s="68" t="s">
        <v>121</v>
      </c>
      <c r="D33" s="69" t="s">
        <v>96</v>
      </c>
      <c r="E33" s="69" t="s">
        <v>9</v>
      </c>
      <c r="F33" s="68" t="s">
        <v>110</v>
      </c>
      <c r="G33" s="67" t="s">
        <v>187</v>
      </c>
      <c r="H33" s="67"/>
      <c r="I33" s="68">
        <v>260.5</v>
      </c>
      <c r="J33" s="67"/>
      <c r="K33" s="67"/>
      <c r="L33" s="67"/>
      <c r="M33" s="68">
        <v>2</v>
      </c>
      <c r="N33" s="68">
        <v>5</v>
      </c>
      <c r="O33" s="68">
        <v>50</v>
      </c>
      <c r="P33" s="68">
        <v>110</v>
      </c>
      <c r="Q33" s="80">
        <v>45809</v>
      </c>
      <c r="R33" s="80">
        <v>45992</v>
      </c>
      <c r="S33" s="67" t="s">
        <v>188</v>
      </c>
      <c r="T33" s="68" t="s">
        <v>103</v>
      </c>
      <c r="U33" s="68" t="s">
        <v>103</v>
      </c>
      <c r="V33" s="67"/>
    </row>
    <row r="34" s="59" customFormat="1" ht="108" spans="1:22">
      <c r="A34" s="68">
        <v>3</v>
      </c>
      <c r="B34" s="68" t="s">
        <v>189</v>
      </c>
      <c r="C34" s="68" t="s">
        <v>121</v>
      </c>
      <c r="D34" s="68" t="s">
        <v>96</v>
      </c>
      <c r="E34" s="68" t="s">
        <v>9</v>
      </c>
      <c r="F34" s="68" t="s">
        <v>140</v>
      </c>
      <c r="G34" s="67" t="s">
        <v>190</v>
      </c>
      <c r="H34" s="67"/>
      <c r="I34" s="68">
        <v>140</v>
      </c>
      <c r="J34" s="67"/>
      <c r="K34" s="67"/>
      <c r="L34" s="67"/>
      <c r="M34" s="68">
        <v>1</v>
      </c>
      <c r="N34" s="68">
        <v>140</v>
      </c>
      <c r="O34" s="68">
        <v>85</v>
      </c>
      <c r="P34" s="68">
        <v>360</v>
      </c>
      <c r="Q34" s="79" t="s">
        <v>191</v>
      </c>
      <c r="R34" s="79" t="s">
        <v>100</v>
      </c>
      <c r="S34" s="67" t="s">
        <v>192</v>
      </c>
      <c r="T34" s="68" t="s">
        <v>193</v>
      </c>
      <c r="U34" s="68" t="s">
        <v>194</v>
      </c>
      <c r="V34" s="67"/>
    </row>
    <row r="35" s="59" customFormat="1" ht="96" spans="1:22">
      <c r="A35" s="68">
        <v>4</v>
      </c>
      <c r="B35" s="68" t="s">
        <v>195</v>
      </c>
      <c r="C35" s="68" t="s">
        <v>121</v>
      </c>
      <c r="D35" s="68" t="s">
        <v>96</v>
      </c>
      <c r="E35" s="68" t="s">
        <v>9</v>
      </c>
      <c r="F35" s="68" t="s">
        <v>196</v>
      </c>
      <c r="G35" s="67" t="s">
        <v>197</v>
      </c>
      <c r="H35" s="67"/>
      <c r="I35" s="68">
        <v>140</v>
      </c>
      <c r="J35" s="67"/>
      <c r="K35" s="67"/>
      <c r="L35" s="67"/>
      <c r="M35" s="69">
        <v>2</v>
      </c>
      <c r="N35" s="69">
        <v>140</v>
      </c>
      <c r="O35" s="69">
        <v>223</v>
      </c>
      <c r="P35" s="69">
        <v>1152</v>
      </c>
      <c r="Q35" s="83">
        <v>45717</v>
      </c>
      <c r="R35" s="83">
        <v>45962</v>
      </c>
      <c r="S35" s="67" t="s">
        <v>198</v>
      </c>
      <c r="T35" s="68" t="s">
        <v>199</v>
      </c>
      <c r="U35" s="68" t="s">
        <v>194</v>
      </c>
      <c r="V35" s="67"/>
    </row>
    <row r="36" s="59" customFormat="1" ht="144" spans="1:22">
      <c r="A36" s="68">
        <v>5</v>
      </c>
      <c r="B36" s="68" t="s">
        <v>200</v>
      </c>
      <c r="C36" s="68" t="s">
        <v>105</v>
      </c>
      <c r="D36" s="68" t="s">
        <v>96</v>
      </c>
      <c r="E36" s="68" t="s">
        <v>9</v>
      </c>
      <c r="F36" s="68" t="s">
        <v>159</v>
      </c>
      <c r="G36" s="67" t="s">
        <v>201</v>
      </c>
      <c r="H36" s="67"/>
      <c r="I36" s="68">
        <v>140</v>
      </c>
      <c r="J36" s="67"/>
      <c r="K36" s="67"/>
      <c r="L36" s="67"/>
      <c r="M36" s="68">
        <v>2</v>
      </c>
      <c r="N36" s="68">
        <v>140</v>
      </c>
      <c r="O36" s="68">
        <v>36</v>
      </c>
      <c r="P36" s="68">
        <v>101</v>
      </c>
      <c r="Q36" s="79" t="s">
        <v>142</v>
      </c>
      <c r="R36" s="79" t="s">
        <v>100</v>
      </c>
      <c r="S36" s="67" t="s">
        <v>202</v>
      </c>
      <c r="T36" s="68" t="s">
        <v>162</v>
      </c>
      <c r="U36" s="68" t="s">
        <v>194</v>
      </c>
      <c r="V36" s="67"/>
    </row>
    <row r="37" s="59" customFormat="1" ht="108" spans="1:22">
      <c r="A37" s="68">
        <v>6</v>
      </c>
      <c r="B37" s="68" t="s">
        <v>203</v>
      </c>
      <c r="C37" s="68" t="s">
        <v>105</v>
      </c>
      <c r="D37" s="68" t="s">
        <v>96</v>
      </c>
      <c r="E37" s="68" t="s">
        <v>9</v>
      </c>
      <c r="F37" s="68" t="s">
        <v>176</v>
      </c>
      <c r="G37" s="67" t="s">
        <v>204</v>
      </c>
      <c r="H37" s="67"/>
      <c r="I37" s="68">
        <v>400</v>
      </c>
      <c r="J37" s="67"/>
      <c r="K37" s="67"/>
      <c r="L37" s="67"/>
      <c r="M37" s="68"/>
      <c r="N37" s="68"/>
      <c r="O37" s="68">
        <v>5</v>
      </c>
      <c r="P37" s="68">
        <v>28</v>
      </c>
      <c r="Q37" s="83">
        <v>45809</v>
      </c>
      <c r="R37" s="83">
        <v>45992</v>
      </c>
      <c r="S37" s="67" t="s">
        <v>205</v>
      </c>
      <c r="T37" s="68" t="s">
        <v>206</v>
      </c>
      <c r="U37" s="68" t="s">
        <v>103</v>
      </c>
      <c r="V37" s="67"/>
    </row>
    <row r="38" s="59" customFormat="1" ht="60" spans="1:22">
      <c r="A38" s="68">
        <v>7</v>
      </c>
      <c r="B38" s="68" t="s">
        <v>207</v>
      </c>
      <c r="C38" s="68" t="s">
        <v>105</v>
      </c>
      <c r="D38" s="68" t="s">
        <v>96</v>
      </c>
      <c r="E38" s="68" t="s">
        <v>9</v>
      </c>
      <c r="F38" s="68" t="s">
        <v>208</v>
      </c>
      <c r="G38" s="67" t="s">
        <v>209</v>
      </c>
      <c r="H38" s="67" t="s">
        <v>210</v>
      </c>
      <c r="I38" s="68">
        <v>48</v>
      </c>
      <c r="J38" s="67"/>
      <c r="K38" s="67"/>
      <c r="L38" s="67"/>
      <c r="M38" s="68">
        <v>4</v>
      </c>
      <c r="N38" s="68">
        <v>48</v>
      </c>
      <c r="O38" s="68">
        <v>160</v>
      </c>
      <c r="P38" s="68">
        <v>160</v>
      </c>
      <c r="Q38" s="83">
        <v>45717</v>
      </c>
      <c r="R38" s="83">
        <v>45992</v>
      </c>
      <c r="S38" s="67" t="s">
        <v>211</v>
      </c>
      <c r="T38" s="68" t="s">
        <v>212</v>
      </c>
      <c r="U38" s="68" t="s">
        <v>212</v>
      </c>
      <c r="V38" s="67"/>
    </row>
    <row r="39" s="59" customFormat="1" ht="36" spans="1:22">
      <c r="A39" s="68">
        <v>8</v>
      </c>
      <c r="B39" s="68" t="s">
        <v>213</v>
      </c>
      <c r="C39" s="68" t="s">
        <v>95</v>
      </c>
      <c r="D39" s="68" t="s">
        <v>96</v>
      </c>
      <c r="E39" s="68" t="s">
        <v>9</v>
      </c>
      <c r="F39" s="68" t="s">
        <v>110</v>
      </c>
      <c r="G39" s="67" t="s">
        <v>214</v>
      </c>
      <c r="H39" s="67"/>
      <c r="I39" s="68">
        <v>300</v>
      </c>
      <c r="J39" s="67"/>
      <c r="K39" s="67"/>
      <c r="L39" s="67"/>
      <c r="M39" s="68">
        <v>40</v>
      </c>
      <c r="N39" s="68">
        <v>300</v>
      </c>
      <c r="O39" s="68">
        <v>900</v>
      </c>
      <c r="P39" s="68">
        <v>5400</v>
      </c>
      <c r="Q39" s="80">
        <v>45717</v>
      </c>
      <c r="R39" s="80">
        <v>45992</v>
      </c>
      <c r="S39" s="84" t="s">
        <v>215</v>
      </c>
      <c r="T39" s="68" t="s">
        <v>103</v>
      </c>
      <c r="U39" s="68" t="s">
        <v>103</v>
      </c>
      <c r="V39" s="67"/>
    </row>
    <row r="40" s="59" customFormat="1" ht="48" spans="1:22">
      <c r="A40" s="68">
        <v>9</v>
      </c>
      <c r="B40" s="68" t="s">
        <v>216</v>
      </c>
      <c r="C40" s="68" t="s">
        <v>121</v>
      </c>
      <c r="D40" s="68" t="s">
        <v>217</v>
      </c>
      <c r="E40" s="68" t="s">
        <v>218</v>
      </c>
      <c r="F40" s="68" t="s">
        <v>219</v>
      </c>
      <c r="G40" s="67" t="s">
        <v>220</v>
      </c>
      <c r="H40" s="67"/>
      <c r="I40" s="68">
        <v>722.041484</v>
      </c>
      <c r="J40" s="67"/>
      <c r="K40" s="67"/>
      <c r="L40" s="67"/>
      <c r="M40" s="68">
        <v>1</v>
      </c>
      <c r="N40" s="68">
        <v>723</v>
      </c>
      <c r="O40" s="68">
        <v>103</v>
      </c>
      <c r="P40" s="68">
        <v>1003</v>
      </c>
      <c r="Q40" s="83">
        <v>45778</v>
      </c>
      <c r="R40" s="83">
        <v>45931</v>
      </c>
      <c r="S40" s="67" t="s">
        <v>221</v>
      </c>
      <c r="T40" s="68" t="s">
        <v>222</v>
      </c>
      <c r="U40" s="68" t="s">
        <v>223</v>
      </c>
      <c r="V40" s="67"/>
    </row>
    <row r="41" s="59" customFormat="1" spans="1:22">
      <c r="A41" s="65" t="s">
        <v>18</v>
      </c>
      <c r="B41" s="65" t="s">
        <v>19</v>
      </c>
      <c r="C41" s="68"/>
      <c r="D41" s="68"/>
      <c r="E41" s="68"/>
      <c r="F41" s="68"/>
      <c r="G41" s="67"/>
      <c r="H41" s="67"/>
      <c r="I41" s="65">
        <f>SUM(I42:I42)</f>
        <v>2783.05</v>
      </c>
      <c r="J41" s="67"/>
      <c r="K41" s="67"/>
      <c r="L41" s="67"/>
      <c r="M41" s="68"/>
      <c r="N41" s="68"/>
      <c r="O41" s="68"/>
      <c r="P41" s="68"/>
      <c r="Q41" s="68"/>
      <c r="R41" s="68"/>
      <c r="S41" s="67"/>
      <c r="T41" s="68"/>
      <c r="U41" s="68"/>
      <c r="V41" s="67"/>
    </row>
    <row r="42" s="59" customFormat="1" ht="36" spans="1:22">
      <c r="A42" s="68">
        <v>1</v>
      </c>
      <c r="B42" s="68" t="s">
        <v>224</v>
      </c>
      <c r="C42" s="68" t="s">
        <v>95</v>
      </c>
      <c r="D42" s="68" t="s">
        <v>96</v>
      </c>
      <c r="E42" s="68" t="s">
        <v>9</v>
      </c>
      <c r="F42" s="68" t="s">
        <v>140</v>
      </c>
      <c r="G42" s="67" t="s">
        <v>225</v>
      </c>
      <c r="H42" s="67"/>
      <c r="I42" s="68">
        <v>2783.05</v>
      </c>
      <c r="J42" s="67"/>
      <c r="K42" s="67"/>
      <c r="L42" s="67"/>
      <c r="M42" s="68">
        <v>0</v>
      </c>
      <c r="N42" s="68">
        <v>3000</v>
      </c>
      <c r="O42" s="68">
        <v>31</v>
      </c>
      <c r="P42" s="68">
        <v>144</v>
      </c>
      <c r="Q42" s="79" t="s">
        <v>226</v>
      </c>
      <c r="R42" s="79" t="s">
        <v>100</v>
      </c>
      <c r="S42" s="67" t="s">
        <v>227</v>
      </c>
      <c r="T42" s="68" t="s">
        <v>193</v>
      </c>
      <c r="U42" s="68" t="s">
        <v>103</v>
      </c>
      <c r="V42" s="67"/>
    </row>
    <row r="43" s="59" customFormat="1" spans="1:22">
      <c r="A43" s="65" t="s">
        <v>20</v>
      </c>
      <c r="B43" s="65" t="s">
        <v>21</v>
      </c>
      <c r="C43" s="68"/>
      <c r="D43" s="68"/>
      <c r="E43" s="68"/>
      <c r="F43" s="68"/>
      <c r="G43" s="67"/>
      <c r="H43" s="67"/>
      <c r="I43" s="65">
        <f>SUM(I44:I46)</f>
        <v>755.32</v>
      </c>
      <c r="J43" s="67"/>
      <c r="K43" s="67"/>
      <c r="L43" s="67"/>
      <c r="M43" s="68"/>
      <c r="N43" s="68"/>
      <c r="O43" s="68"/>
      <c r="P43" s="68"/>
      <c r="Q43" s="68"/>
      <c r="R43" s="68"/>
      <c r="S43" s="67"/>
      <c r="T43" s="68"/>
      <c r="U43" s="68"/>
      <c r="V43" s="67"/>
    </row>
    <row r="44" s="59" customFormat="1" ht="60" spans="1:22">
      <c r="A44" s="68">
        <v>1</v>
      </c>
      <c r="B44" s="68" t="s">
        <v>228</v>
      </c>
      <c r="C44" s="68" t="s">
        <v>95</v>
      </c>
      <c r="D44" s="68" t="s">
        <v>96</v>
      </c>
      <c r="E44" s="68" t="s">
        <v>9</v>
      </c>
      <c r="F44" s="68" t="s">
        <v>154</v>
      </c>
      <c r="G44" s="67" t="s">
        <v>229</v>
      </c>
      <c r="H44" s="67"/>
      <c r="I44" s="68">
        <v>350</v>
      </c>
      <c r="J44" s="67"/>
      <c r="K44" s="67"/>
      <c r="L44" s="67"/>
      <c r="M44" s="68">
        <v>1</v>
      </c>
      <c r="N44" s="68">
        <v>350</v>
      </c>
      <c r="O44" s="68">
        <v>169</v>
      </c>
      <c r="P44" s="68">
        <v>671</v>
      </c>
      <c r="Q44" s="83">
        <v>45717</v>
      </c>
      <c r="R44" s="83">
        <v>45992</v>
      </c>
      <c r="S44" s="67" t="s">
        <v>230</v>
      </c>
      <c r="T44" s="68" t="s">
        <v>157</v>
      </c>
      <c r="U44" s="68" t="s">
        <v>223</v>
      </c>
      <c r="V44" s="67"/>
    </row>
    <row r="45" s="59" customFormat="1" ht="216" spans="1:22">
      <c r="A45" s="68">
        <v>2</v>
      </c>
      <c r="B45" s="68" t="s">
        <v>231</v>
      </c>
      <c r="C45" s="68" t="s">
        <v>232</v>
      </c>
      <c r="D45" s="68" t="s">
        <v>217</v>
      </c>
      <c r="E45" s="68" t="s">
        <v>218</v>
      </c>
      <c r="F45" s="68" t="s">
        <v>97</v>
      </c>
      <c r="G45" s="67" t="s">
        <v>233</v>
      </c>
      <c r="H45" s="67"/>
      <c r="I45" s="68">
        <v>105</v>
      </c>
      <c r="J45" s="67"/>
      <c r="K45" s="67"/>
      <c r="L45" s="67"/>
      <c r="M45" s="68">
        <v>3</v>
      </c>
      <c r="N45" s="68">
        <v>80</v>
      </c>
      <c r="O45" s="68">
        <v>5</v>
      </c>
      <c r="P45" s="68">
        <v>18</v>
      </c>
      <c r="Q45" s="83">
        <v>45717</v>
      </c>
      <c r="R45" s="83">
        <v>45992</v>
      </c>
      <c r="S45" s="67" t="s">
        <v>234</v>
      </c>
      <c r="T45" s="68" t="s">
        <v>235</v>
      </c>
      <c r="U45" s="68" t="s">
        <v>235</v>
      </c>
      <c r="V45" s="67"/>
    </row>
    <row r="46" s="59" customFormat="1" ht="84" spans="1:22">
      <c r="A46" s="68">
        <v>3</v>
      </c>
      <c r="B46" s="68" t="s">
        <v>236</v>
      </c>
      <c r="C46" s="68" t="s">
        <v>232</v>
      </c>
      <c r="D46" s="68" t="s">
        <v>217</v>
      </c>
      <c r="E46" s="68" t="s">
        <v>218</v>
      </c>
      <c r="F46" s="68" t="s">
        <v>159</v>
      </c>
      <c r="G46" s="67" t="s">
        <v>237</v>
      </c>
      <c r="H46" s="67"/>
      <c r="I46" s="68">
        <v>300.32</v>
      </c>
      <c r="J46" s="67"/>
      <c r="K46" s="67"/>
      <c r="L46" s="67"/>
      <c r="M46" s="68">
        <v>1</v>
      </c>
      <c r="N46" s="68">
        <v>323.34</v>
      </c>
      <c r="O46" s="68">
        <v>3</v>
      </c>
      <c r="P46" s="68">
        <v>12</v>
      </c>
      <c r="Q46" s="83">
        <v>45717</v>
      </c>
      <c r="R46" s="83">
        <v>45992</v>
      </c>
      <c r="S46" s="67" t="s">
        <v>238</v>
      </c>
      <c r="T46" s="68" t="s">
        <v>235</v>
      </c>
      <c r="U46" s="68" t="s">
        <v>235</v>
      </c>
      <c r="V46" s="67"/>
    </row>
    <row r="47" s="59" customFormat="1" spans="1:22">
      <c r="A47" s="65" t="s">
        <v>22</v>
      </c>
      <c r="B47" s="65" t="s">
        <v>23</v>
      </c>
      <c r="C47" s="68"/>
      <c r="D47" s="68"/>
      <c r="E47" s="68"/>
      <c r="F47" s="68"/>
      <c r="G47" s="67"/>
      <c r="H47" s="67"/>
      <c r="I47" s="65">
        <f>SUM(I48:I49)</f>
        <v>462.890988</v>
      </c>
      <c r="J47" s="67"/>
      <c r="K47" s="67"/>
      <c r="L47" s="67"/>
      <c r="M47" s="68"/>
      <c r="N47" s="68"/>
      <c r="O47" s="68"/>
      <c r="P47" s="68"/>
      <c r="Q47" s="68"/>
      <c r="R47" s="68"/>
      <c r="S47" s="67"/>
      <c r="T47" s="68"/>
      <c r="U47" s="68"/>
      <c r="V47" s="67"/>
    </row>
    <row r="48" s="59" customFormat="1" ht="84" spans="1:22">
      <c r="A48" s="68">
        <v>1</v>
      </c>
      <c r="B48" s="68" t="s">
        <v>239</v>
      </c>
      <c r="C48" s="68" t="s">
        <v>240</v>
      </c>
      <c r="D48" s="68" t="s">
        <v>96</v>
      </c>
      <c r="E48" s="68" t="s">
        <v>9</v>
      </c>
      <c r="F48" s="68" t="s">
        <v>176</v>
      </c>
      <c r="G48" s="67" t="s">
        <v>241</v>
      </c>
      <c r="H48" s="67"/>
      <c r="I48" s="68">
        <v>245.940988</v>
      </c>
      <c r="J48" s="67"/>
      <c r="K48" s="67"/>
      <c r="L48" s="67"/>
      <c r="M48" s="68">
        <v>8</v>
      </c>
      <c r="N48" s="68">
        <v>245.940988</v>
      </c>
      <c r="O48" s="69">
        <v>8</v>
      </c>
      <c r="P48" s="69">
        <v>33</v>
      </c>
      <c r="Q48" s="80">
        <v>45931</v>
      </c>
      <c r="R48" s="80">
        <v>45992</v>
      </c>
      <c r="S48" s="67" t="s">
        <v>242</v>
      </c>
      <c r="T48" s="68" t="s">
        <v>206</v>
      </c>
      <c r="U48" s="68" t="s">
        <v>103</v>
      </c>
      <c r="V48" s="67"/>
    </row>
    <row r="49" s="59" customFormat="1" ht="120" spans="1:22">
      <c r="A49" s="68">
        <v>2</v>
      </c>
      <c r="B49" s="68" t="s">
        <v>239</v>
      </c>
      <c r="C49" s="68" t="s">
        <v>121</v>
      </c>
      <c r="D49" s="68" t="s">
        <v>96</v>
      </c>
      <c r="E49" s="68" t="s">
        <v>9</v>
      </c>
      <c r="F49" s="68" t="s">
        <v>140</v>
      </c>
      <c r="G49" s="67" t="s">
        <v>243</v>
      </c>
      <c r="H49" s="67"/>
      <c r="I49" s="68">
        <v>216.95</v>
      </c>
      <c r="J49" s="67"/>
      <c r="K49" s="67"/>
      <c r="L49" s="67"/>
      <c r="M49" s="68"/>
      <c r="N49" s="68">
        <v>216.95</v>
      </c>
      <c r="O49" s="68">
        <v>35</v>
      </c>
      <c r="P49" s="68">
        <v>170</v>
      </c>
      <c r="Q49" s="80">
        <v>45931</v>
      </c>
      <c r="R49" s="80">
        <v>45992</v>
      </c>
      <c r="S49" s="67" t="s">
        <v>244</v>
      </c>
      <c r="T49" s="68" t="s">
        <v>193</v>
      </c>
      <c r="U49" s="68" t="s">
        <v>103</v>
      </c>
      <c r="V49" s="67"/>
    </row>
    <row r="50" s="59" customFormat="1" spans="1:22">
      <c r="A50" s="65" t="s">
        <v>24</v>
      </c>
      <c r="B50" s="65" t="s">
        <v>25</v>
      </c>
      <c r="C50" s="68"/>
      <c r="D50" s="68"/>
      <c r="E50" s="68"/>
      <c r="F50" s="68"/>
      <c r="G50" s="67"/>
      <c r="H50" s="67"/>
      <c r="I50" s="68"/>
      <c r="J50" s="67"/>
      <c r="K50" s="67"/>
      <c r="L50" s="67"/>
      <c r="M50" s="68"/>
      <c r="N50" s="68"/>
      <c r="O50" s="68"/>
      <c r="P50" s="68"/>
      <c r="Q50" s="68"/>
      <c r="R50" s="68"/>
      <c r="S50" s="67"/>
      <c r="T50" s="68"/>
      <c r="U50" s="68"/>
      <c r="V50" s="67"/>
    </row>
    <row r="51" s="59" customFormat="1" spans="1:22">
      <c r="A51" s="68"/>
      <c r="B51" s="68" t="s">
        <v>174</v>
      </c>
      <c r="C51" s="68"/>
      <c r="D51" s="68"/>
      <c r="E51" s="68"/>
      <c r="F51" s="68"/>
      <c r="G51" s="67"/>
      <c r="H51" s="67"/>
      <c r="I51" s="68"/>
      <c r="J51" s="67"/>
      <c r="K51" s="67"/>
      <c r="L51" s="67"/>
      <c r="M51" s="68"/>
      <c r="N51" s="68"/>
      <c r="O51" s="68"/>
      <c r="P51" s="68"/>
      <c r="Q51" s="68"/>
      <c r="R51" s="68"/>
      <c r="S51" s="67"/>
      <c r="T51" s="68"/>
      <c r="U51" s="68"/>
      <c r="V51" s="67"/>
    </row>
    <row r="52" s="59" customFormat="1" spans="1:22">
      <c r="A52" s="65" t="s">
        <v>26</v>
      </c>
      <c r="B52" s="65" t="s">
        <v>27</v>
      </c>
      <c r="C52" s="68"/>
      <c r="D52" s="68"/>
      <c r="E52" s="68"/>
      <c r="F52" s="68"/>
      <c r="G52" s="67"/>
      <c r="H52" s="67"/>
      <c r="I52" s="65">
        <f>SUM(I53:I63)</f>
        <v>6354.631367</v>
      </c>
      <c r="J52" s="67"/>
      <c r="K52" s="67"/>
      <c r="L52" s="67"/>
      <c r="M52" s="68"/>
      <c r="N52" s="68"/>
      <c r="O52" s="68"/>
      <c r="P52" s="68"/>
      <c r="Q52" s="68"/>
      <c r="R52" s="68"/>
      <c r="S52" s="67"/>
      <c r="T52" s="68"/>
      <c r="U52" s="68"/>
      <c r="V52" s="67"/>
    </row>
    <row r="53" s="59" customFormat="1" ht="228" spans="1:22">
      <c r="A53" s="68">
        <v>1</v>
      </c>
      <c r="B53" s="68" t="s">
        <v>245</v>
      </c>
      <c r="C53" s="68" t="s">
        <v>95</v>
      </c>
      <c r="D53" s="68" t="s">
        <v>96</v>
      </c>
      <c r="E53" s="68" t="s">
        <v>9</v>
      </c>
      <c r="F53" s="68" t="s">
        <v>159</v>
      </c>
      <c r="G53" s="67" t="s">
        <v>246</v>
      </c>
      <c r="H53" s="67"/>
      <c r="I53" s="68">
        <v>529.305025</v>
      </c>
      <c r="J53" s="67"/>
      <c r="K53" s="67"/>
      <c r="L53" s="67"/>
      <c r="M53" s="68">
        <v>5</v>
      </c>
      <c r="N53" s="68">
        <v>550</v>
      </c>
      <c r="O53" s="68">
        <v>101</v>
      </c>
      <c r="P53" s="68">
        <v>1025</v>
      </c>
      <c r="Q53" s="79" t="s">
        <v>142</v>
      </c>
      <c r="R53" s="79" t="s">
        <v>100</v>
      </c>
      <c r="S53" s="67" t="s">
        <v>247</v>
      </c>
      <c r="T53" s="68" t="s">
        <v>162</v>
      </c>
      <c r="U53" s="68" t="s">
        <v>103</v>
      </c>
      <c r="V53" s="67"/>
    </row>
    <row r="54" s="59" customFormat="1" ht="48" spans="1:22">
      <c r="A54" s="68">
        <v>2</v>
      </c>
      <c r="B54" s="71" t="s">
        <v>248</v>
      </c>
      <c r="C54" s="68" t="s">
        <v>95</v>
      </c>
      <c r="D54" s="68" t="s">
        <v>217</v>
      </c>
      <c r="E54" s="68" t="s">
        <v>218</v>
      </c>
      <c r="F54" s="68" t="s">
        <v>249</v>
      </c>
      <c r="G54" s="67" t="s">
        <v>250</v>
      </c>
      <c r="H54" s="67"/>
      <c r="I54" s="68">
        <v>550</v>
      </c>
      <c r="J54" s="67"/>
      <c r="K54" s="67"/>
      <c r="L54" s="67"/>
      <c r="M54" s="69">
        <v>2</v>
      </c>
      <c r="N54" s="69">
        <v>550</v>
      </c>
      <c r="O54" s="69">
        <v>53</v>
      </c>
      <c r="P54" s="69">
        <v>257</v>
      </c>
      <c r="Q54" s="83">
        <v>45748</v>
      </c>
      <c r="R54" s="83">
        <v>45992</v>
      </c>
      <c r="S54" s="68" t="s">
        <v>251</v>
      </c>
      <c r="T54" s="68" t="s">
        <v>252</v>
      </c>
      <c r="U54" s="68" t="s">
        <v>103</v>
      </c>
      <c r="V54" s="67"/>
    </row>
    <row r="55" s="59" customFormat="1" ht="288" spans="1:22">
      <c r="A55" s="68">
        <v>3</v>
      </c>
      <c r="B55" s="71" t="s">
        <v>253</v>
      </c>
      <c r="C55" s="68" t="s">
        <v>95</v>
      </c>
      <c r="D55" s="68" t="s">
        <v>217</v>
      </c>
      <c r="E55" s="68" t="s">
        <v>218</v>
      </c>
      <c r="F55" s="68" t="s">
        <v>126</v>
      </c>
      <c r="G55" s="67" t="s">
        <v>254</v>
      </c>
      <c r="H55" s="67"/>
      <c r="I55" s="68">
        <v>550</v>
      </c>
      <c r="J55" s="67"/>
      <c r="K55" s="67"/>
      <c r="L55" s="67"/>
      <c r="M55" s="68">
        <v>4</v>
      </c>
      <c r="N55" s="68">
        <v>550</v>
      </c>
      <c r="O55" s="68">
        <v>67</v>
      </c>
      <c r="P55" s="68">
        <v>259</v>
      </c>
      <c r="Q55" s="83">
        <v>45748</v>
      </c>
      <c r="R55" s="83">
        <v>45992</v>
      </c>
      <c r="S55" s="67" t="s">
        <v>255</v>
      </c>
      <c r="T55" s="68" t="s">
        <v>129</v>
      </c>
      <c r="U55" s="68" t="s">
        <v>103</v>
      </c>
      <c r="V55" s="67"/>
    </row>
    <row r="56" s="59" customFormat="1" ht="96" spans="1:22">
      <c r="A56" s="68">
        <v>4</v>
      </c>
      <c r="B56" s="71" t="s">
        <v>256</v>
      </c>
      <c r="C56" s="68" t="s">
        <v>95</v>
      </c>
      <c r="D56" s="68" t="s">
        <v>217</v>
      </c>
      <c r="E56" s="68" t="s">
        <v>218</v>
      </c>
      <c r="F56" s="68" t="s">
        <v>154</v>
      </c>
      <c r="G56" s="72" t="s">
        <v>257</v>
      </c>
      <c r="H56" s="67"/>
      <c r="I56" s="68">
        <v>550</v>
      </c>
      <c r="J56" s="67"/>
      <c r="K56" s="67"/>
      <c r="L56" s="67"/>
      <c r="M56" s="68">
        <v>1</v>
      </c>
      <c r="N56" s="68">
        <v>550</v>
      </c>
      <c r="O56" s="68">
        <v>267</v>
      </c>
      <c r="P56" s="68">
        <v>1178</v>
      </c>
      <c r="Q56" s="83">
        <v>45748</v>
      </c>
      <c r="R56" s="83">
        <v>45992</v>
      </c>
      <c r="S56" s="67" t="s">
        <v>258</v>
      </c>
      <c r="T56" s="68" t="s">
        <v>157</v>
      </c>
      <c r="U56" s="68" t="s">
        <v>103</v>
      </c>
      <c r="V56" s="67"/>
    </row>
    <row r="57" s="59" customFormat="1" ht="84" spans="1:22">
      <c r="A57" s="68">
        <v>5</v>
      </c>
      <c r="B57" s="73" t="s">
        <v>259</v>
      </c>
      <c r="C57" s="68" t="s">
        <v>95</v>
      </c>
      <c r="D57" s="68" t="s">
        <v>217</v>
      </c>
      <c r="E57" s="68" t="s">
        <v>218</v>
      </c>
      <c r="F57" s="68" t="s">
        <v>131</v>
      </c>
      <c r="G57" s="67" t="s">
        <v>260</v>
      </c>
      <c r="H57" s="67"/>
      <c r="I57" s="68">
        <v>550</v>
      </c>
      <c r="J57" s="67"/>
      <c r="K57" s="67"/>
      <c r="L57" s="67"/>
      <c r="M57" s="68"/>
      <c r="N57" s="68"/>
      <c r="O57" s="68">
        <v>548</v>
      </c>
      <c r="P57" s="68">
        <v>2192</v>
      </c>
      <c r="Q57" s="83">
        <v>45717</v>
      </c>
      <c r="R57" s="83">
        <v>45992</v>
      </c>
      <c r="S57" s="67" t="s">
        <v>261</v>
      </c>
      <c r="T57" s="68" t="s">
        <v>134</v>
      </c>
      <c r="U57" s="68" t="s">
        <v>103</v>
      </c>
      <c r="V57" s="67"/>
    </row>
    <row r="58" s="59" customFormat="1" ht="108" spans="1:22">
      <c r="A58" s="68">
        <v>6</v>
      </c>
      <c r="B58" s="73" t="s">
        <v>262</v>
      </c>
      <c r="C58" s="68" t="s">
        <v>95</v>
      </c>
      <c r="D58" s="68" t="s">
        <v>217</v>
      </c>
      <c r="E58" s="68" t="s">
        <v>218</v>
      </c>
      <c r="F58" s="68" t="s">
        <v>97</v>
      </c>
      <c r="G58" s="67" t="s">
        <v>263</v>
      </c>
      <c r="H58" s="67"/>
      <c r="I58" s="68">
        <v>550</v>
      </c>
      <c r="J58" s="67"/>
      <c r="K58" s="67"/>
      <c r="L58" s="67"/>
      <c r="M58" s="68">
        <v>2</v>
      </c>
      <c r="N58" s="68">
        <v>550</v>
      </c>
      <c r="O58" s="68">
        <v>500</v>
      </c>
      <c r="P58" s="68">
        <v>1600</v>
      </c>
      <c r="Q58" s="83">
        <v>45808</v>
      </c>
      <c r="R58" s="83">
        <v>46011</v>
      </c>
      <c r="S58" s="67" t="s">
        <v>264</v>
      </c>
      <c r="T58" s="68" t="s">
        <v>102</v>
      </c>
      <c r="U58" s="68" t="s">
        <v>103</v>
      </c>
      <c r="V58" s="67"/>
    </row>
    <row r="59" s="59" customFormat="1" ht="84" spans="1:22">
      <c r="A59" s="68">
        <v>7</v>
      </c>
      <c r="B59" s="73" t="s">
        <v>265</v>
      </c>
      <c r="C59" s="68" t="s">
        <v>95</v>
      </c>
      <c r="D59" s="68" t="s">
        <v>217</v>
      </c>
      <c r="E59" s="68" t="s">
        <v>218</v>
      </c>
      <c r="F59" s="68" t="s">
        <v>176</v>
      </c>
      <c r="G59" s="67" t="s">
        <v>266</v>
      </c>
      <c r="H59" s="67"/>
      <c r="I59" s="68">
        <v>550</v>
      </c>
      <c r="J59" s="67"/>
      <c r="K59" s="67"/>
      <c r="L59" s="67"/>
      <c r="M59" s="68">
        <v>1</v>
      </c>
      <c r="N59" s="68">
        <v>550</v>
      </c>
      <c r="O59" s="68">
        <v>8</v>
      </c>
      <c r="P59" s="68">
        <v>33</v>
      </c>
      <c r="Q59" s="83">
        <v>45748</v>
      </c>
      <c r="R59" s="83">
        <v>45992</v>
      </c>
      <c r="S59" s="67" t="s">
        <v>267</v>
      </c>
      <c r="T59" s="68" t="s">
        <v>206</v>
      </c>
      <c r="U59" s="68" t="s">
        <v>103</v>
      </c>
      <c r="V59" s="67"/>
    </row>
    <row r="60" s="59" customFormat="1" ht="288" spans="1:22">
      <c r="A60" s="68">
        <v>8</v>
      </c>
      <c r="B60" s="68" t="s">
        <v>268</v>
      </c>
      <c r="C60" s="68" t="s">
        <v>95</v>
      </c>
      <c r="D60" s="68" t="s">
        <v>217</v>
      </c>
      <c r="E60" s="68" t="s">
        <v>218</v>
      </c>
      <c r="F60" s="68" t="s">
        <v>196</v>
      </c>
      <c r="G60" s="67" t="s">
        <v>269</v>
      </c>
      <c r="H60" s="67"/>
      <c r="I60" s="68">
        <v>550</v>
      </c>
      <c r="J60" s="67"/>
      <c r="K60" s="67"/>
      <c r="L60" s="67"/>
      <c r="M60" s="69">
        <v>2</v>
      </c>
      <c r="N60" s="69">
        <v>550</v>
      </c>
      <c r="O60" s="69">
        <v>119</v>
      </c>
      <c r="P60" s="69">
        <v>581</v>
      </c>
      <c r="Q60" s="83">
        <v>45748</v>
      </c>
      <c r="R60" s="83">
        <v>45992</v>
      </c>
      <c r="S60" s="67" t="s">
        <v>270</v>
      </c>
      <c r="T60" s="68" t="s">
        <v>199</v>
      </c>
      <c r="U60" s="68" t="s">
        <v>103</v>
      </c>
      <c r="V60" s="67"/>
    </row>
    <row r="61" s="59" customFormat="1" ht="48" spans="1:22">
      <c r="A61" s="68">
        <v>9</v>
      </c>
      <c r="B61" s="68" t="s">
        <v>271</v>
      </c>
      <c r="C61" s="68" t="s">
        <v>95</v>
      </c>
      <c r="D61" s="68" t="s">
        <v>217</v>
      </c>
      <c r="E61" s="68" t="s">
        <v>218</v>
      </c>
      <c r="F61" s="68" t="s">
        <v>219</v>
      </c>
      <c r="G61" s="67" t="s">
        <v>272</v>
      </c>
      <c r="H61" s="67"/>
      <c r="I61" s="68">
        <v>550</v>
      </c>
      <c r="J61" s="67"/>
      <c r="K61" s="67"/>
      <c r="L61" s="67"/>
      <c r="M61" s="68">
        <v>1</v>
      </c>
      <c r="N61" s="68">
        <v>550</v>
      </c>
      <c r="O61" s="68">
        <v>19</v>
      </c>
      <c r="P61" s="68">
        <v>113</v>
      </c>
      <c r="Q61" s="83">
        <v>45778</v>
      </c>
      <c r="R61" s="83">
        <v>45992</v>
      </c>
      <c r="S61" s="67" t="s">
        <v>273</v>
      </c>
      <c r="T61" s="68" t="s">
        <v>222</v>
      </c>
      <c r="U61" s="68" t="s">
        <v>103</v>
      </c>
      <c r="V61" s="67"/>
    </row>
    <row r="62" s="59" customFormat="1" ht="48" spans="1:22">
      <c r="A62" s="68">
        <v>10</v>
      </c>
      <c r="B62" s="68" t="s">
        <v>274</v>
      </c>
      <c r="C62" s="68" t="s">
        <v>95</v>
      </c>
      <c r="D62" s="68" t="s">
        <v>96</v>
      </c>
      <c r="E62" s="68" t="s">
        <v>9</v>
      </c>
      <c r="F62" s="68" t="s">
        <v>140</v>
      </c>
      <c r="G62" s="67" t="s">
        <v>275</v>
      </c>
      <c r="H62" s="67"/>
      <c r="I62" s="68">
        <v>900</v>
      </c>
      <c r="J62" s="67"/>
      <c r="K62" s="67"/>
      <c r="L62" s="67"/>
      <c r="M62" s="68">
        <v>0</v>
      </c>
      <c r="N62" s="68">
        <v>900</v>
      </c>
      <c r="O62" s="68">
        <v>15</v>
      </c>
      <c r="P62" s="68">
        <v>79</v>
      </c>
      <c r="Q62" s="83">
        <v>45748</v>
      </c>
      <c r="R62" s="83">
        <v>45992</v>
      </c>
      <c r="S62" s="67" t="s">
        <v>276</v>
      </c>
      <c r="T62" s="68" t="s">
        <v>193</v>
      </c>
      <c r="U62" s="68" t="s">
        <v>103</v>
      </c>
      <c r="V62" s="67"/>
    </row>
    <row r="63" s="59" customFormat="1" ht="324" spans="1:22">
      <c r="A63" s="68">
        <v>11</v>
      </c>
      <c r="B63" s="73" t="s">
        <v>277</v>
      </c>
      <c r="C63" s="68" t="s">
        <v>95</v>
      </c>
      <c r="D63" s="68" t="s">
        <v>96</v>
      </c>
      <c r="E63" s="68" t="s">
        <v>9</v>
      </c>
      <c r="F63" s="68" t="s">
        <v>140</v>
      </c>
      <c r="G63" s="67" t="s">
        <v>278</v>
      </c>
      <c r="H63" s="67"/>
      <c r="I63" s="68">
        <v>525.326342</v>
      </c>
      <c r="J63" s="67"/>
      <c r="K63" s="67"/>
      <c r="L63" s="67"/>
      <c r="M63" s="68">
        <v>3</v>
      </c>
      <c r="N63" s="68">
        <v>550</v>
      </c>
      <c r="O63" s="68">
        <v>145</v>
      </c>
      <c r="P63" s="68">
        <v>641</v>
      </c>
      <c r="Q63" s="83">
        <v>45778</v>
      </c>
      <c r="R63" s="83">
        <v>45992</v>
      </c>
      <c r="S63" s="67" t="s">
        <v>279</v>
      </c>
      <c r="T63" s="68" t="s">
        <v>193</v>
      </c>
      <c r="U63" s="68" t="s">
        <v>103</v>
      </c>
      <c r="V63" s="67"/>
    </row>
    <row r="64" s="59" customFormat="1" spans="1:22">
      <c r="A64" s="65" t="s">
        <v>28</v>
      </c>
      <c r="B64" s="65" t="s">
        <v>29</v>
      </c>
      <c r="C64" s="68"/>
      <c r="D64" s="68"/>
      <c r="E64" s="68"/>
      <c r="F64" s="68"/>
      <c r="G64" s="67"/>
      <c r="H64" s="67"/>
      <c r="I64" s="65">
        <f>SUM(I65:I67)</f>
        <v>1671</v>
      </c>
      <c r="J64" s="67"/>
      <c r="K64" s="67"/>
      <c r="L64" s="67"/>
      <c r="M64" s="68"/>
      <c r="N64" s="68"/>
      <c r="O64" s="68"/>
      <c r="P64" s="68"/>
      <c r="Q64" s="68"/>
      <c r="R64" s="68"/>
      <c r="S64" s="67"/>
      <c r="T64" s="68"/>
      <c r="U64" s="68"/>
      <c r="V64" s="67"/>
    </row>
    <row r="65" s="59" customFormat="1" ht="84" spans="1:22">
      <c r="A65" s="68">
        <v>1</v>
      </c>
      <c r="B65" s="68" t="s">
        <v>280</v>
      </c>
      <c r="C65" s="68" t="s">
        <v>95</v>
      </c>
      <c r="D65" s="68" t="s">
        <v>96</v>
      </c>
      <c r="E65" s="68" t="s">
        <v>9</v>
      </c>
      <c r="F65" s="68" t="s">
        <v>131</v>
      </c>
      <c r="G65" s="67" t="s">
        <v>281</v>
      </c>
      <c r="H65" s="67"/>
      <c r="I65" s="68">
        <v>385</v>
      </c>
      <c r="J65" s="67"/>
      <c r="K65" s="67"/>
      <c r="L65" s="67"/>
      <c r="M65" s="68"/>
      <c r="N65" s="68"/>
      <c r="O65" s="68">
        <v>54</v>
      </c>
      <c r="P65" s="68">
        <v>185</v>
      </c>
      <c r="Q65" s="83">
        <v>45717</v>
      </c>
      <c r="R65" s="83">
        <v>45992</v>
      </c>
      <c r="S65" s="67" t="s">
        <v>282</v>
      </c>
      <c r="T65" s="68" t="s">
        <v>134</v>
      </c>
      <c r="U65" s="68" t="s">
        <v>223</v>
      </c>
      <c r="V65" s="67"/>
    </row>
    <row r="66" s="59" customFormat="1" ht="132" spans="1:22">
      <c r="A66" s="68">
        <v>2</v>
      </c>
      <c r="B66" s="68" t="s">
        <v>283</v>
      </c>
      <c r="C66" s="68" t="s">
        <v>95</v>
      </c>
      <c r="D66" s="68" t="s">
        <v>96</v>
      </c>
      <c r="E66" s="68" t="s">
        <v>9</v>
      </c>
      <c r="F66" s="68" t="s">
        <v>131</v>
      </c>
      <c r="G66" s="67" t="s">
        <v>284</v>
      </c>
      <c r="H66" s="67"/>
      <c r="I66" s="68">
        <v>361</v>
      </c>
      <c r="J66" s="67"/>
      <c r="K66" s="67"/>
      <c r="L66" s="67"/>
      <c r="M66" s="68"/>
      <c r="N66" s="68"/>
      <c r="O66" s="68">
        <v>110</v>
      </c>
      <c r="P66" s="68">
        <v>440</v>
      </c>
      <c r="Q66" s="83">
        <v>45717</v>
      </c>
      <c r="R66" s="83">
        <v>45992</v>
      </c>
      <c r="S66" s="67" t="s">
        <v>285</v>
      </c>
      <c r="T66" s="68" t="s">
        <v>134</v>
      </c>
      <c r="U66" s="68" t="s">
        <v>223</v>
      </c>
      <c r="V66" s="67"/>
    </row>
    <row r="67" s="59" customFormat="1" ht="36" spans="1:22">
      <c r="A67" s="68">
        <v>3</v>
      </c>
      <c r="B67" s="68" t="s">
        <v>286</v>
      </c>
      <c r="C67" s="68" t="s">
        <v>105</v>
      </c>
      <c r="D67" s="68" t="s">
        <v>217</v>
      </c>
      <c r="E67" s="68" t="s">
        <v>218</v>
      </c>
      <c r="F67" s="68" t="s">
        <v>110</v>
      </c>
      <c r="G67" s="67" t="s">
        <v>287</v>
      </c>
      <c r="H67" s="67"/>
      <c r="I67" s="68">
        <v>925</v>
      </c>
      <c r="J67" s="67"/>
      <c r="K67" s="67"/>
      <c r="L67" s="67"/>
      <c r="M67" s="68"/>
      <c r="N67" s="68"/>
      <c r="O67" s="68">
        <v>9045</v>
      </c>
      <c r="P67" s="68">
        <v>34668</v>
      </c>
      <c r="Q67" s="83">
        <v>45839</v>
      </c>
      <c r="R67" s="83">
        <v>45992</v>
      </c>
      <c r="S67" s="67" t="s">
        <v>288</v>
      </c>
      <c r="T67" s="68" t="s">
        <v>289</v>
      </c>
      <c r="U67" s="68" t="s">
        <v>289</v>
      </c>
      <c r="V67" s="67"/>
    </row>
    <row r="68" s="59" customFormat="1" spans="1:22">
      <c r="A68" s="65" t="s">
        <v>30</v>
      </c>
      <c r="B68" s="65" t="s">
        <v>31</v>
      </c>
      <c r="C68" s="68"/>
      <c r="D68" s="68"/>
      <c r="E68" s="68"/>
      <c r="F68" s="68"/>
      <c r="G68" s="67"/>
      <c r="H68" s="67"/>
      <c r="I68" s="68"/>
      <c r="J68" s="67"/>
      <c r="K68" s="67"/>
      <c r="L68" s="67"/>
      <c r="M68" s="68"/>
      <c r="N68" s="68"/>
      <c r="O68" s="68"/>
      <c r="P68" s="68"/>
      <c r="Q68" s="68"/>
      <c r="R68" s="68"/>
      <c r="S68" s="67"/>
      <c r="T68" s="68"/>
      <c r="U68" s="68"/>
      <c r="V68" s="67"/>
    </row>
    <row r="69" s="59" customFormat="1" spans="1:22">
      <c r="A69" s="68"/>
      <c r="B69" s="68" t="s">
        <v>174</v>
      </c>
      <c r="C69" s="68"/>
      <c r="D69" s="68"/>
      <c r="E69" s="68"/>
      <c r="F69" s="68"/>
      <c r="G69" s="67"/>
      <c r="H69" s="67"/>
      <c r="I69" s="68"/>
      <c r="J69" s="67"/>
      <c r="K69" s="67"/>
      <c r="L69" s="67"/>
      <c r="M69" s="68"/>
      <c r="N69" s="68"/>
      <c r="O69" s="68"/>
      <c r="P69" s="68"/>
      <c r="Q69" s="68"/>
      <c r="R69" s="68"/>
      <c r="S69" s="67"/>
      <c r="T69" s="68"/>
      <c r="U69" s="68"/>
      <c r="V69" s="67"/>
    </row>
    <row r="70" s="59" customFormat="1" spans="1:22">
      <c r="A70" s="65" t="s">
        <v>32</v>
      </c>
      <c r="B70" s="65" t="s">
        <v>33</v>
      </c>
      <c r="C70" s="68"/>
      <c r="D70" s="68"/>
      <c r="E70" s="68"/>
      <c r="F70" s="68"/>
      <c r="G70" s="67"/>
      <c r="H70" s="67"/>
      <c r="I70" s="68"/>
      <c r="J70" s="67"/>
      <c r="K70" s="67"/>
      <c r="L70" s="67"/>
      <c r="M70" s="68"/>
      <c r="N70" s="68"/>
      <c r="O70" s="68"/>
      <c r="P70" s="68"/>
      <c r="Q70" s="68"/>
      <c r="R70" s="68"/>
      <c r="S70" s="67"/>
      <c r="T70" s="68"/>
      <c r="U70" s="68"/>
      <c r="V70" s="67"/>
    </row>
    <row r="71" s="59" customFormat="1" spans="1:22">
      <c r="A71" s="68"/>
      <c r="B71" s="68" t="s">
        <v>174</v>
      </c>
      <c r="C71" s="68"/>
      <c r="D71" s="68"/>
      <c r="E71" s="68"/>
      <c r="F71" s="68"/>
      <c r="G71" s="67"/>
      <c r="H71" s="67"/>
      <c r="I71" s="68"/>
      <c r="J71" s="67"/>
      <c r="K71" s="67"/>
      <c r="L71" s="67"/>
      <c r="M71" s="68"/>
      <c r="N71" s="68"/>
      <c r="O71" s="68"/>
      <c r="P71" s="68"/>
      <c r="Q71" s="68"/>
      <c r="R71" s="68"/>
      <c r="S71" s="67"/>
      <c r="T71" s="68"/>
      <c r="U71" s="68"/>
      <c r="V71" s="67"/>
    </row>
    <row r="72" s="59" customFormat="1" spans="1:22">
      <c r="A72" s="65" t="s">
        <v>34</v>
      </c>
      <c r="B72" s="65" t="s">
        <v>35</v>
      </c>
      <c r="C72" s="68"/>
      <c r="D72" s="68"/>
      <c r="E72" s="68"/>
      <c r="F72" s="68"/>
      <c r="G72" s="67"/>
      <c r="H72" s="67"/>
      <c r="I72" s="65">
        <f>SUM(I73:I77)</f>
        <v>1273.58291</v>
      </c>
      <c r="J72" s="67"/>
      <c r="K72" s="67"/>
      <c r="L72" s="67"/>
      <c r="M72" s="68"/>
      <c r="N72" s="68"/>
      <c r="O72" s="68"/>
      <c r="P72" s="68"/>
      <c r="Q72" s="68"/>
      <c r="R72" s="68"/>
      <c r="S72" s="67"/>
      <c r="T72" s="68"/>
      <c r="U72" s="68"/>
      <c r="V72" s="67"/>
    </row>
    <row r="73" s="59" customFormat="1" ht="60" spans="1:22">
      <c r="A73" s="68">
        <v>1</v>
      </c>
      <c r="B73" s="68" t="s">
        <v>36</v>
      </c>
      <c r="C73" s="68" t="s">
        <v>121</v>
      </c>
      <c r="D73" s="68" t="s">
        <v>217</v>
      </c>
      <c r="E73" s="68"/>
      <c r="F73" s="68" t="s">
        <v>110</v>
      </c>
      <c r="G73" s="67" t="s">
        <v>290</v>
      </c>
      <c r="H73" s="67" t="s">
        <v>291</v>
      </c>
      <c r="I73" s="68">
        <v>42.9</v>
      </c>
      <c r="J73" s="67"/>
      <c r="K73" s="67"/>
      <c r="L73" s="67"/>
      <c r="M73" s="68"/>
      <c r="N73" s="68"/>
      <c r="O73" s="68"/>
      <c r="P73" s="68"/>
      <c r="Q73" s="83">
        <v>45717</v>
      </c>
      <c r="R73" s="83">
        <v>45992</v>
      </c>
      <c r="S73" s="67" t="s">
        <v>292</v>
      </c>
      <c r="T73" s="68" t="s">
        <v>185</v>
      </c>
      <c r="U73" s="68" t="s">
        <v>185</v>
      </c>
      <c r="V73" s="67"/>
    </row>
    <row r="74" s="59" customFormat="1" ht="72" spans="1:22">
      <c r="A74" s="68">
        <v>2</v>
      </c>
      <c r="B74" s="68" t="s">
        <v>37</v>
      </c>
      <c r="C74" s="68" t="s">
        <v>105</v>
      </c>
      <c r="D74" s="68" t="s">
        <v>217</v>
      </c>
      <c r="E74" s="68"/>
      <c r="F74" s="68" t="s">
        <v>110</v>
      </c>
      <c r="G74" s="67" t="s">
        <v>293</v>
      </c>
      <c r="H74" s="67" t="s">
        <v>294</v>
      </c>
      <c r="I74" s="68">
        <v>324</v>
      </c>
      <c r="J74" s="67"/>
      <c r="K74" s="67"/>
      <c r="L74" s="67"/>
      <c r="M74" s="68"/>
      <c r="N74" s="68"/>
      <c r="O74" s="68"/>
      <c r="P74" s="68"/>
      <c r="Q74" s="83">
        <v>45717</v>
      </c>
      <c r="R74" s="83">
        <v>45992</v>
      </c>
      <c r="S74" s="67" t="s">
        <v>295</v>
      </c>
      <c r="T74" s="68" t="s">
        <v>185</v>
      </c>
      <c r="U74" s="68" t="s">
        <v>185</v>
      </c>
      <c r="V74" s="67"/>
    </row>
    <row r="75" s="59" customFormat="1" ht="36" spans="1:22">
      <c r="A75" s="68">
        <v>3</v>
      </c>
      <c r="B75" s="68" t="s">
        <v>39</v>
      </c>
      <c r="C75" s="68" t="s">
        <v>121</v>
      </c>
      <c r="D75" s="68" t="s">
        <v>217</v>
      </c>
      <c r="E75" s="68"/>
      <c r="F75" s="68" t="s">
        <v>110</v>
      </c>
      <c r="G75" s="67" t="s">
        <v>296</v>
      </c>
      <c r="H75" s="67"/>
      <c r="I75" s="68">
        <v>49</v>
      </c>
      <c r="J75" s="67"/>
      <c r="K75" s="67"/>
      <c r="L75" s="67"/>
      <c r="M75" s="68"/>
      <c r="N75" s="68"/>
      <c r="O75" s="68"/>
      <c r="P75" s="68"/>
      <c r="Q75" s="83">
        <v>45717</v>
      </c>
      <c r="R75" s="83">
        <v>45992</v>
      </c>
      <c r="S75" s="67" t="s">
        <v>297</v>
      </c>
      <c r="T75" s="68" t="s">
        <v>298</v>
      </c>
      <c r="U75" s="68" t="s">
        <v>298</v>
      </c>
      <c r="V75" s="67"/>
    </row>
    <row r="76" s="59" customFormat="1" ht="84" spans="1:22">
      <c r="A76" s="68">
        <v>4</v>
      </c>
      <c r="B76" s="68" t="s">
        <v>38</v>
      </c>
      <c r="C76" s="68" t="s">
        <v>232</v>
      </c>
      <c r="D76" s="68" t="s">
        <v>217</v>
      </c>
      <c r="E76" s="68"/>
      <c r="F76" s="68" t="s">
        <v>110</v>
      </c>
      <c r="G76" s="67" t="s">
        <v>299</v>
      </c>
      <c r="H76" s="67" t="s">
        <v>300</v>
      </c>
      <c r="I76" s="68">
        <v>154.5761</v>
      </c>
      <c r="J76" s="67"/>
      <c r="K76" s="67"/>
      <c r="L76" s="67"/>
      <c r="M76" s="69">
        <v>25</v>
      </c>
      <c r="N76" s="69">
        <v>160</v>
      </c>
      <c r="O76" s="69">
        <v>280</v>
      </c>
      <c r="P76" s="69">
        <v>1120</v>
      </c>
      <c r="Q76" s="83">
        <v>45717</v>
      </c>
      <c r="R76" s="83">
        <v>45992</v>
      </c>
      <c r="S76" s="67" t="s">
        <v>301</v>
      </c>
      <c r="T76" s="68" t="s">
        <v>103</v>
      </c>
      <c r="U76" s="68" t="s">
        <v>103</v>
      </c>
      <c r="V76" s="67"/>
    </row>
    <row r="77" s="59" customFormat="1" ht="60" spans="1:22">
      <c r="A77" s="68">
        <v>5</v>
      </c>
      <c r="B77" s="68" t="s">
        <v>40</v>
      </c>
      <c r="C77" s="68" t="s">
        <v>302</v>
      </c>
      <c r="D77" s="68" t="s">
        <v>217</v>
      </c>
      <c r="E77" s="68"/>
      <c r="F77" s="68" t="s">
        <v>110</v>
      </c>
      <c r="G77" s="67" t="s">
        <v>303</v>
      </c>
      <c r="H77" s="67"/>
      <c r="I77" s="68">
        <v>703.10681</v>
      </c>
      <c r="J77" s="67"/>
      <c r="K77" s="67"/>
      <c r="L77" s="67"/>
      <c r="M77" s="68"/>
      <c r="N77" s="68"/>
      <c r="O77" s="68"/>
      <c r="P77" s="68"/>
      <c r="Q77" s="83">
        <v>45717</v>
      </c>
      <c r="R77" s="83">
        <v>45992</v>
      </c>
      <c r="S77" s="67" t="s">
        <v>304</v>
      </c>
      <c r="T77" s="68" t="s">
        <v>298</v>
      </c>
      <c r="U77" s="68" t="s">
        <v>298</v>
      </c>
      <c r="V77" s="67"/>
    </row>
  </sheetData>
  <autoFilter ref="A6:V77">
    <extLst/>
  </autoFilter>
  <mergeCells count="25">
    <mergeCell ref="A3:V3"/>
    <mergeCell ref="I4:L4"/>
    <mergeCell ref="M4:P4"/>
    <mergeCell ref="Q4:R4"/>
    <mergeCell ref="M5:N5"/>
    <mergeCell ref="O5:P5"/>
    <mergeCell ref="A4:A6"/>
    <mergeCell ref="B4:B6"/>
    <mergeCell ref="C4:C6"/>
    <mergeCell ref="D4:D6"/>
    <mergeCell ref="E4:E6"/>
    <mergeCell ref="F4:F6"/>
    <mergeCell ref="G4:G6"/>
    <mergeCell ref="H4:H6"/>
    <mergeCell ref="I5:I6"/>
    <mergeCell ref="J5:J6"/>
    <mergeCell ref="K5:K6"/>
    <mergeCell ref="L5:L6"/>
    <mergeCell ref="Q5:Q6"/>
    <mergeCell ref="R5:R6"/>
    <mergeCell ref="S4:S6"/>
    <mergeCell ref="T4:T6"/>
    <mergeCell ref="U4:U6"/>
    <mergeCell ref="V4:V6"/>
    <mergeCell ref="A1:V2"/>
  </mergeCells>
  <dataValidations count="1">
    <dataValidation type="custom" allowBlank="1" showInputMessage="1" showErrorMessage="1" sqref="D29:E29">
      <formula1>"是、否"</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42"/>
  <sheetViews>
    <sheetView workbookViewId="0">
      <selection activeCell="J11" sqref="J11"/>
    </sheetView>
  </sheetViews>
  <sheetFormatPr defaultColWidth="9" defaultRowHeight="13.5"/>
  <cols>
    <col min="1" max="5" width="9" style="1"/>
    <col min="6" max="6" width="14.875" style="2" customWidth="1"/>
    <col min="7" max="7" width="14.5083333333333" style="2" customWidth="1"/>
    <col min="8" max="8" width="12.125" style="2" customWidth="1"/>
    <col min="9" max="9" width="12.375" style="2" customWidth="1"/>
    <col min="10" max="10" width="14.5" style="3"/>
    <col min="11" max="11" width="16.625" style="1" customWidth="1"/>
    <col min="12" max="16384" width="9" style="1"/>
  </cols>
  <sheetData>
    <row r="1" spans="1:11">
      <c r="A1" s="4" t="s">
        <v>305</v>
      </c>
      <c r="B1" s="4"/>
      <c r="C1" s="4"/>
      <c r="D1" s="4"/>
      <c r="E1" s="4"/>
      <c r="F1" s="5"/>
      <c r="G1" s="5"/>
      <c r="H1" s="5"/>
      <c r="I1" s="5"/>
      <c r="J1" s="51"/>
      <c r="K1" s="4"/>
    </row>
    <row r="2" spans="1:11">
      <c r="A2" s="6" t="s">
        <v>306</v>
      </c>
      <c r="B2" s="7"/>
      <c r="C2" s="7"/>
      <c r="D2" s="7"/>
      <c r="E2" s="7"/>
      <c r="F2" s="8"/>
      <c r="G2" s="8"/>
      <c r="H2" s="8"/>
      <c r="I2" s="8"/>
      <c r="J2" s="8"/>
      <c r="K2" s="52"/>
    </row>
    <row r="3" spans="1:11">
      <c r="A3" s="9"/>
      <c r="B3" s="10"/>
      <c r="C3" s="10"/>
      <c r="D3" s="10"/>
      <c r="E3" s="10"/>
      <c r="F3" s="11"/>
      <c r="G3" s="11"/>
      <c r="H3" s="11"/>
      <c r="I3" s="11"/>
      <c r="J3" s="11"/>
      <c r="K3" s="53"/>
    </row>
    <row r="4" spans="1:11">
      <c r="A4" s="12" t="s">
        <v>307</v>
      </c>
      <c r="B4" s="12"/>
      <c r="C4" s="12"/>
      <c r="D4" s="12"/>
      <c r="E4" s="12"/>
      <c r="F4" s="13"/>
      <c r="G4" s="13"/>
      <c r="H4" s="14"/>
      <c r="I4" s="14"/>
      <c r="J4" s="14"/>
      <c r="K4" s="12"/>
    </row>
    <row r="5" spans="1:11">
      <c r="A5" s="15" t="s">
        <v>2</v>
      </c>
      <c r="B5" s="16" t="s">
        <v>308</v>
      </c>
      <c r="C5" s="16"/>
      <c r="D5" s="16"/>
      <c r="E5" s="16"/>
      <c r="F5" s="17" t="s">
        <v>309</v>
      </c>
      <c r="G5" s="17"/>
      <c r="H5" s="17" t="s">
        <v>310</v>
      </c>
      <c r="I5" s="17"/>
      <c r="J5" s="17"/>
      <c r="K5" s="16"/>
    </row>
    <row r="6" ht="24" spans="1:11">
      <c r="A6" s="15"/>
      <c r="B6" s="16"/>
      <c r="C6" s="16"/>
      <c r="D6" s="16"/>
      <c r="E6" s="16"/>
      <c r="F6" s="17" t="s">
        <v>311</v>
      </c>
      <c r="G6" s="17" t="s">
        <v>312</v>
      </c>
      <c r="H6" s="17" t="s">
        <v>313</v>
      </c>
      <c r="I6" s="17" t="s">
        <v>314</v>
      </c>
      <c r="J6" s="17" t="s">
        <v>315</v>
      </c>
      <c r="K6" s="16" t="s">
        <v>316</v>
      </c>
    </row>
    <row r="7" ht="14.25" spans="1:11">
      <c r="A7" s="18" t="s">
        <v>6</v>
      </c>
      <c r="B7" s="19"/>
      <c r="C7" s="19"/>
      <c r="D7" s="19"/>
      <c r="E7" s="20"/>
      <c r="F7" s="21">
        <f>SUM(F8+F28)</f>
        <v>30779.12</v>
      </c>
      <c r="G7" s="21">
        <f>SUM(G8+G28)</f>
        <v>24835.717415</v>
      </c>
      <c r="H7" s="21">
        <f>H8+H28</f>
        <v>36306.78</v>
      </c>
      <c r="I7" s="21">
        <f>I8+I28</f>
        <v>35722.77779</v>
      </c>
      <c r="J7" s="21">
        <f>J8+J28+J36</f>
        <v>30034.301384</v>
      </c>
      <c r="K7" s="54">
        <f>K8+K28+K36</f>
        <v>23783.913298</v>
      </c>
    </row>
    <row r="8" ht="14.25" spans="1:11">
      <c r="A8" s="22" t="s">
        <v>7</v>
      </c>
      <c r="B8" s="23" t="s">
        <v>317</v>
      </c>
      <c r="C8" s="23"/>
      <c r="D8" s="23"/>
      <c r="E8" s="23"/>
      <c r="F8" s="21">
        <f>SUM(F9:F26)</f>
        <v>21242</v>
      </c>
      <c r="G8" s="21">
        <f>SUM(G9)</f>
        <v>15719</v>
      </c>
      <c r="H8" s="21">
        <f>SUM(H9:H27)</f>
        <v>21994.86</v>
      </c>
      <c r="I8" s="21">
        <f>I9+I10+I27</f>
        <v>21588</v>
      </c>
      <c r="J8" s="21">
        <f>SUM(J9:J27)</f>
        <v>17358</v>
      </c>
      <c r="K8" s="16">
        <f>SUM(K9:K27)</f>
        <v>15458</v>
      </c>
    </row>
    <row r="9" ht="14.25" spans="1:11">
      <c r="A9" s="24">
        <v>1</v>
      </c>
      <c r="B9" s="25" t="s">
        <v>318</v>
      </c>
      <c r="C9" s="26"/>
      <c r="D9" s="26"/>
      <c r="E9" s="27"/>
      <c r="F9" s="28">
        <v>15572</v>
      </c>
      <c r="G9" s="28">
        <v>15719</v>
      </c>
      <c r="H9" s="28">
        <v>15458</v>
      </c>
      <c r="I9" s="34">
        <v>20588</v>
      </c>
      <c r="J9" s="28">
        <v>15458</v>
      </c>
      <c r="K9" s="55">
        <v>15458</v>
      </c>
    </row>
    <row r="10" ht="14.25" spans="1:11">
      <c r="A10" s="24">
        <v>2</v>
      </c>
      <c r="B10" s="25" t="s">
        <v>319</v>
      </c>
      <c r="C10" s="26"/>
      <c r="D10" s="26"/>
      <c r="E10" s="27"/>
      <c r="F10" s="28">
        <v>811</v>
      </c>
      <c r="G10" s="28"/>
      <c r="H10" s="28">
        <v>2256.96</v>
      </c>
      <c r="I10" s="34">
        <v>500</v>
      </c>
      <c r="J10" s="28">
        <v>1000</v>
      </c>
      <c r="K10" s="55"/>
    </row>
    <row r="11" ht="14.25" spans="1:11">
      <c r="A11" s="24">
        <v>3</v>
      </c>
      <c r="B11" s="25" t="s">
        <v>320</v>
      </c>
      <c r="C11" s="26"/>
      <c r="D11" s="26"/>
      <c r="E11" s="27"/>
      <c r="F11" s="28"/>
      <c r="G11" s="28"/>
      <c r="H11" s="28"/>
      <c r="I11" s="34"/>
      <c r="J11" s="28"/>
      <c r="K11" s="55"/>
    </row>
    <row r="12" ht="14.25" spans="1:11">
      <c r="A12" s="24">
        <v>4</v>
      </c>
      <c r="B12" s="25" t="s">
        <v>321</v>
      </c>
      <c r="C12" s="26"/>
      <c r="D12" s="26"/>
      <c r="E12" s="27"/>
      <c r="F12" s="28">
        <v>12</v>
      </c>
      <c r="G12" s="28"/>
      <c r="H12" s="28">
        <v>7</v>
      </c>
      <c r="I12" s="34"/>
      <c r="J12" s="28"/>
      <c r="K12" s="55"/>
    </row>
    <row r="13" ht="14.25" spans="1:11">
      <c r="A13" s="24">
        <v>5</v>
      </c>
      <c r="B13" s="25" t="s">
        <v>322</v>
      </c>
      <c r="C13" s="26"/>
      <c r="D13" s="26"/>
      <c r="E13" s="27"/>
      <c r="F13" s="28">
        <v>166</v>
      </c>
      <c r="G13" s="28"/>
      <c r="H13" s="28">
        <v>134</v>
      </c>
      <c r="I13" s="34"/>
      <c r="J13" s="28"/>
      <c r="K13" s="55"/>
    </row>
    <row r="14" ht="14.25" spans="1:11">
      <c r="A14" s="24">
        <v>6</v>
      </c>
      <c r="B14" s="25" t="s">
        <v>323</v>
      </c>
      <c r="C14" s="26"/>
      <c r="D14" s="26"/>
      <c r="E14" s="27"/>
      <c r="F14" s="28">
        <v>111</v>
      </c>
      <c r="G14" s="28"/>
      <c r="H14" s="28">
        <v>475.5</v>
      </c>
      <c r="I14" s="34"/>
      <c r="J14" s="28">
        <v>200</v>
      </c>
      <c r="K14" s="55"/>
    </row>
    <row r="15" ht="14.25" spans="1:11">
      <c r="A15" s="24">
        <v>7</v>
      </c>
      <c r="B15" s="25" t="s">
        <v>324</v>
      </c>
      <c r="C15" s="26"/>
      <c r="D15" s="26"/>
      <c r="E15" s="27"/>
      <c r="F15" s="28"/>
      <c r="G15" s="28"/>
      <c r="H15" s="28"/>
      <c r="I15" s="34"/>
      <c r="J15" s="28"/>
      <c r="K15" s="55"/>
    </row>
    <row r="16" ht="14.25" spans="1:11">
      <c r="A16" s="24">
        <v>8</v>
      </c>
      <c r="B16" s="25" t="s">
        <v>325</v>
      </c>
      <c r="C16" s="26"/>
      <c r="D16" s="26"/>
      <c r="E16" s="27"/>
      <c r="F16" s="28">
        <v>195</v>
      </c>
      <c r="G16" s="28"/>
      <c r="H16" s="28">
        <v>260</v>
      </c>
      <c r="I16" s="34"/>
      <c r="J16" s="28"/>
      <c r="K16" s="55"/>
    </row>
    <row r="17" spans="1:11">
      <c r="A17" s="24">
        <v>9</v>
      </c>
      <c r="B17" s="25" t="s">
        <v>326</v>
      </c>
      <c r="C17" s="26"/>
      <c r="D17" s="26"/>
      <c r="E17" s="27"/>
      <c r="F17" s="28">
        <v>36</v>
      </c>
      <c r="G17" s="28"/>
      <c r="H17" s="28">
        <v>198.2</v>
      </c>
      <c r="I17" s="28"/>
      <c r="J17" s="28"/>
      <c r="K17" s="55"/>
    </row>
    <row r="18" spans="1:11">
      <c r="A18" s="24">
        <v>10</v>
      </c>
      <c r="B18" s="25" t="s">
        <v>327</v>
      </c>
      <c r="C18" s="26"/>
      <c r="D18" s="26"/>
      <c r="E18" s="27"/>
      <c r="F18" s="28"/>
      <c r="G18" s="28"/>
      <c r="H18" s="28">
        <v>500</v>
      </c>
      <c r="I18" s="28"/>
      <c r="J18" s="28"/>
      <c r="K18" s="55"/>
    </row>
    <row r="19" spans="1:11">
      <c r="A19" s="24">
        <v>11</v>
      </c>
      <c r="B19" s="25" t="s">
        <v>328</v>
      </c>
      <c r="C19" s="26"/>
      <c r="D19" s="26"/>
      <c r="E19" s="27"/>
      <c r="F19" s="28">
        <v>2620</v>
      </c>
      <c r="G19" s="28"/>
      <c r="H19" s="28"/>
      <c r="I19" s="28"/>
      <c r="J19" s="28"/>
      <c r="K19" s="55"/>
    </row>
    <row r="20" spans="1:11">
      <c r="A20" s="24">
        <v>12</v>
      </c>
      <c r="B20" s="25" t="s">
        <v>329</v>
      </c>
      <c r="C20" s="26"/>
      <c r="D20" s="26"/>
      <c r="E20" s="27"/>
      <c r="F20" s="28">
        <v>920</v>
      </c>
      <c r="G20" s="28"/>
      <c r="H20" s="28">
        <v>135.2</v>
      </c>
      <c r="I20" s="28"/>
      <c r="J20" s="28"/>
      <c r="K20" s="55"/>
    </row>
    <row r="21" spans="1:11">
      <c r="A21" s="24">
        <v>13</v>
      </c>
      <c r="B21" s="25" t="s">
        <v>330</v>
      </c>
      <c r="C21" s="26"/>
      <c r="D21" s="26"/>
      <c r="E21" s="27"/>
      <c r="F21" s="28"/>
      <c r="G21" s="28"/>
      <c r="H21" s="28"/>
      <c r="I21" s="28"/>
      <c r="J21" s="28"/>
      <c r="K21" s="55"/>
    </row>
    <row r="22" spans="1:11">
      <c r="A22" s="24">
        <v>14</v>
      </c>
      <c r="B22" s="25" t="s">
        <v>331</v>
      </c>
      <c r="C22" s="26"/>
      <c r="D22" s="26"/>
      <c r="E22" s="27"/>
      <c r="F22" s="28"/>
      <c r="G22" s="28"/>
      <c r="H22" s="28"/>
      <c r="I22" s="28"/>
      <c r="J22" s="28"/>
      <c r="K22" s="55"/>
    </row>
    <row r="23" spans="1:11">
      <c r="A23" s="24">
        <v>15</v>
      </c>
      <c r="B23" s="25" t="s">
        <v>332</v>
      </c>
      <c r="C23" s="26"/>
      <c r="D23" s="26"/>
      <c r="E23" s="27"/>
      <c r="F23" s="28"/>
      <c r="G23" s="28"/>
      <c r="H23" s="28"/>
      <c r="I23" s="28"/>
      <c r="J23" s="28"/>
      <c r="K23" s="55"/>
    </row>
    <row r="24" spans="1:11">
      <c r="A24" s="24">
        <v>16</v>
      </c>
      <c r="B24" s="25" t="s">
        <v>333</v>
      </c>
      <c r="C24" s="26"/>
      <c r="D24" s="26"/>
      <c r="E24" s="27"/>
      <c r="F24" s="28"/>
      <c r="G24" s="28"/>
      <c r="H24" s="28">
        <v>424</v>
      </c>
      <c r="I24" s="28"/>
      <c r="J24" s="28">
        <v>200</v>
      </c>
      <c r="K24" s="55"/>
    </row>
    <row r="25" spans="1:11">
      <c r="A25" s="24">
        <v>17</v>
      </c>
      <c r="B25" s="25" t="s">
        <v>334</v>
      </c>
      <c r="C25" s="26"/>
      <c r="D25" s="26"/>
      <c r="E25" s="27"/>
      <c r="F25" s="28"/>
      <c r="G25" s="29"/>
      <c r="H25" s="28"/>
      <c r="I25" s="28"/>
      <c r="J25" s="28"/>
      <c r="K25" s="56"/>
    </row>
    <row r="26" spans="1:11">
      <c r="A26" s="24">
        <v>18</v>
      </c>
      <c r="B26" s="25" t="s">
        <v>335</v>
      </c>
      <c r="C26" s="26"/>
      <c r="D26" s="26"/>
      <c r="E26" s="27"/>
      <c r="F26" s="28">
        <v>799</v>
      </c>
      <c r="G26" s="29"/>
      <c r="H26" s="28">
        <v>750</v>
      </c>
      <c r="I26" s="28"/>
      <c r="J26" s="28"/>
      <c r="K26" s="56"/>
    </row>
    <row r="27" ht="15" customHeight="1" spans="1:11">
      <c r="A27" s="24">
        <v>19</v>
      </c>
      <c r="B27" s="25" t="s">
        <v>336</v>
      </c>
      <c r="C27" s="26"/>
      <c r="D27" s="26"/>
      <c r="E27" s="27"/>
      <c r="F27" s="28"/>
      <c r="G27" s="28"/>
      <c r="H27" s="28">
        <v>1396</v>
      </c>
      <c r="I27" s="28">
        <v>500</v>
      </c>
      <c r="J27" s="28">
        <v>500</v>
      </c>
      <c r="K27" s="55"/>
    </row>
    <row r="28" ht="14.25" spans="1:11">
      <c r="A28" s="22" t="s">
        <v>11</v>
      </c>
      <c r="B28" s="30" t="s">
        <v>337</v>
      </c>
      <c r="C28" s="30"/>
      <c r="D28" s="30"/>
      <c r="E28" s="30"/>
      <c r="F28" s="21">
        <f>SUM(F29:F30)</f>
        <v>9537.12</v>
      </c>
      <c r="G28" s="21">
        <f>SUM(G29:G31)</f>
        <v>9116.717415</v>
      </c>
      <c r="H28" s="21">
        <f>H29+H30</f>
        <v>14311.92</v>
      </c>
      <c r="I28" s="21">
        <f>I29+I30+I31</f>
        <v>14134.77779</v>
      </c>
      <c r="J28" s="21">
        <f>SUM(J29:J31)</f>
        <v>12508.601384</v>
      </c>
      <c r="K28" s="16">
        <f>SUM(K29:K31)</f>
        <v>8168.736488</v>
      </c>
    </row>
    <row r="29" ht="14.25" spans="1:11">
      <c r="A29" s="22"/>
      <c r="B29" s="31" t="s">
        <v>338</v>
      </c>
      <c r="C29" s="32"/>
      <c r="D29" s="32"/>
      <c r="E29" s="33"/>
      <c r="F29" s="28">
        <v>8573</v>
      </c>
      <c r="G29" s="28">
        <v>8578</v>
      </c>
      <c r="H29" s="34">
        <v>7931</v>
      </c>
      <c r="I29" s="34">
        <v>12746</v>
      </c>
      <c r="J29" s="28">
        <v>8931</v>
      </c>
      <c r="K29" s="55">
        <v>7931</v>
      </c>
    </row>
    <row r="30" spans="1:11">
      <c r="A30" s="22"/>
      <c r="B30" s="31" t="s">
        <v>339</v>
      </c>
      <c r="C30" s="32"/>
      <c r="D30" s="32"/>
      <c r="E30" s="33"/>
      <c r="F30" s="28">
        <v>964.12</v>
      </c>
      <c r="G30" s="28"/>
      <c r="H30" s="28">
        <v>6380.92</v>
      </c>
      <c r="I30" s="28">
        <v>1000</v>
      </c>
      <c r="J30" s="28">
        <v>3346.619909</v>
      </c>
      <c r="K30" s="55"/>
    </row>
    <row r="31" spans="1:11">
      <c r="A31" s="35"/>
      <c r="B31" s="36" t="s">
        <v>340</v>
      </c>
      <c r="C31" s="37"/>
      <c r="D31" s="37"/>
      <c r="E31" s="38"/>
      <c r="F31" s="28"/>
      <c r="G31" s="28">
        <v>538.717415</v>
      </c>
      <c r="H31" s="28"/>
      <c r="I31" s="28">
        <v>388.77779</v>
      </c>
      <c r="J31" s="28">
        <v>230.981475</v>
      </c>
      <c r="K31" s="55">
        <v>237.736488</v>
      </c>
    </row>
    <row r="32" spans="1:11">
      <c r="A32" s="39" t="s">
        <v>13</v>
      </c>
      <c r="B32" s="40" t="s">
        <v>341</v>
      </c>
      <c r="C32" s="41"/>
      <c r="D32" s="41"/>
      <c r="E32" s="42"/>
      <c r="F32" s="28"/>
      <c r="G32" s="28"/>
      <c r="H32" s="28"/>
      <c r="I32" s="28"/>
      <c r="J32" s="28"/>
      <c r="K32" s="55"/>
    </row>
    <row r="33" spans="1:11">
      <c r="A33" s="35"/>
      <c r="B33" s="36" t="s">
        <v>342</v>
      </c>
      <c r="C33" s="37"/>
      <c r="D33" s="37"/>
      <c r="E33" s="38"/>
      <c r="F33" s="28"/>
      <c r="G33" s="28"/>
      <c r="H33" s="28"/>
      <c r="I33" s="28"/>
      <c r="J33" s="28"/>
      <c r="K33" s="55"/>
    </row>
    <row r="34" spans="1:11">
      <c r="A34" s="35"/>
      <c r="B34" s="31" t="s">
        <v>339</v>
      </c>
      <c r="C34" s="32"/>
      <c r="D34" s="32"/>
      <c r="E34" s="33"/>
      <c r="F34" s="28"/>
      <c r="G34" s="28"/>
      <c r="H34" s="28"/>
      <c r="I34" s="28"/>
      <c r="J34" s="28"/>
      <c r="K34" s="55"/>
    </row>
    <row r="35" spans="1:11">
      <c r="A35" s="35"/>
      <c r="B35" s="36" t="s">
        <v>340</v>
      </c>
      <c r="C35" s="37"/>
      <c r="D35" s="37"/>
      <c r="E35" s="38"/>
      <c r="F35" s="28"/>
      <c r="G35" s="28"/>
      <c r="H35" s="28"/>
      <c r="I35" s="28"/>
      <c r="J35" s="28"/>
      <c r="K35" s="55"/>
    </row>
    <row r="36" spans="1:11">
      <c r="A36" s="39" t="s">
        <v>15</v>
      </c>
      <c r="B36" s="40" t="s">
        <v>343</v>
      </c>
      <c r="C36" s="41"/>
      <c r="D36" s="41"/>
      <c r="E36" s="42"/>
      <c r="F36" s="28"/>
      <c r="G36" s="28"/>
      <c r="H36" s="28"/>
      <c r="I36" s="28"/>
      <c r="J36" s="28">
        <f>J38</f>
        <v>167.7</v>
      </c>
      <c r="K36" s="16">
        <f>SUM(K37)</f>
        <v>157.17681</v>
      </c>
    </row>
    <row r="37" spans="1:11">
      <c r="A37" s="35"/>
      <c r="B37" s="36" t="s">
        <v>344</v>
      </c>
      <c r="C37" s="37"/>
      <c r="D37" s="37"/>
      <c r="E37" s="38"/>
      <c r="F37" s="28"/>
      <c r="G37" s="28"/>
      <c r="H37" s="28"/>
      <c r="I37" s="28"/>
      <c r="J37" s="28"/>
      <c r="K37" s="55">
        <v>157.17681</v>
      </c>
    </row>
    <row r="38" spans="1:11">
      <c r="A38" s="35"/>
      <c r="B38" s="31" t="s">
        <v>339</v>
      </c>
      <c r="C38" s="32"/>
      <c r="D38" s="32"/>
      <c r="E38" s="33"/>
      <c r="F38" s="28"/>
      <c r="G38" s="28"/>
      <c r="H38" s="28"/>
      <c r="I38" s="28"/>
      <c r="J38" s="28">
        <v>167.7</v>
      </c>
      <c r="K38" s="55"/>
    </row>
    <row r="39" ht="14.25" spans="1:11">
      <c r="A39" s="43"/>
      <c r="B39" s="36" t="s">
        <v>340</v>
      </c>
      <c r="C39" s="37"/>
      <c r="D39" s="37"/>
      <c r="E39" s="38"/>
      <c r="F39" s="44"/>
      <c r="G39" s="44"/>
      <c r="H39" s="44"/>
      <c r="I39" s="44"/>
      <c r="J39" s="44"/>
      <c r="K39" s="55"/>
    </row>
    <row r="40" ht="14.25" spans="1:11">
      <c r="A40" s="45" t="s">
        <v>345</v>
      </c>
      <c r="B40" s="45"/>
      <c r="C40" s="45"/>
      <c r="D40" s="45"/>
      <c r="E40" s="45"/>
      <c r="F40" s="46"/>
      <c r="G40" s="46"/>
      <c r="H40" s="47"/>
      <c r="I40" s="47"/>
      <c r="J40" s="47"/>
      <c r="K40" s="45"/>
    </row>
    <row r="41" ht="14.25" spans="1:11">
      <c r="A41" s="48" t="s">
        <v>346</v>
      </c>
      <c r="B41" s="48"/>
      <c r="C41" s="48"/>
      <c r="D41" s="48"/>
      <c r="E41" s="48"/>
      <c r="F41" s="49"/>
      <c r="G41" s="49"/>
      <c r="H41" s="50"/>
      <c r="I41" s="50"/>
      <c r="J41" s="50"/>
      <c r="K41" s="48"/>
    </row>
    <row r="42" ht="14.25" spans="1:11">
      <c r="A42" s="48" t="s">
        <v>347</v>
      </c>
      <c r="B42" s="48"/>
      <c r="C42" s="48"/>
      <c r="D42" s="48"/>
      <c r="E42" s="48"/>
      <c r="F42" s="49"/>
      <c r="G42" s="49"/>
      <c r="H42" s="50"/>
      <c r="I42" s="50"/>
      <c r="J42" s="50"/>
      <c r="K42" s="48"/>
    </row>
  </sheetData>
  <autoFilter ref="A6:K42">
    <extLst/>
  </autoFilter>
  <mergeCells count="43">
    <mergeCell ref="A1:K1"/>
    <mergeCell ref="A4:K4"/>
    <mergeCell ref="F5:G5"/>
    <mergeCell ref="H5:K5"/>
    <mergeCell ref="A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A40:K40"/>
    <mergeCell ref="A41:K41"/>
    <mergeCell ref="A42:K42"/>
    <mergeCell ref="A5:A6"/>
    <mergeCell ref="B5:E6"/>
    <mergeCell ref="A2:K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迪庆州德钦县党政机关单位</Company>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鲁茸益丁</cp:lastModifiedBy>
  <dcterms:created xsi:type="dcterms:W3CDTF">2025-03-11T04:57:00Z</dcterms:created>
  <dcterms:modified xsi:type="dcterms:W3CDTF">2025-12-24T07:16:13Z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D494D0E7C296485F92D5F6D3997F296A_13</vt:lpwstr>
  </property>
  <property fmtid="{D5CDD505-2E9C-101B-9397-08002B2CF9AE}" pid="3" name="KSOProductBuildVer">
    <vt:lpwstr>2052-12.1.0.17140</vt:lpwstr>
  </property>
  <property fmtid="{D5CDD505-2E9C-101B-9397-08002B2CF9AE}" pid="4" name="KSOReadingLayout">
    <vt:bool>true</vt:bool>
  </property>
</Properties>
</file>